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 activeTab="2"/>
  </bookViews>
  <sheets>
    <sheet name="по часам часть 1" sheetId="7" r:id="rId1"/>
    <sheet name="по дням часть 1" sheetId="8" r:id="rId2"/>
    <sheet name="по месяцам часть 1" sheetId="10" r:id="rId3"/>
    <sheet name="Лист1" sheetId="11" r:id="rId4"/>
  </sheets>
  <calcPr calcId="145621"/>
</workbook>
</file>

<file path=xl/calcChain.xml><?xml version="1.0" encoding="utf-8"?>
<calcChain xmlns="http://schemas.openxmlformats.org/spreadsheetml/2006/main">
  <c r="E11" i="10" l="1"/>
  <c r="E10" i="10" l="1"/>
  <c r="G10" i="10" s="1"/>
  <c r="J10" i="10" s="1"/>
  <c r="E10" i="8"/>
  <c r="G10" i="8" s="1"/>
  <c r="E11" i="8"/>
  <c r="E12" i="7" l="1"/>
  <c r="E11" i="7"/>
  <c r="G11" i="7"/>
  <c r="I11" i="7" s="1"/>
  <c r="L11" i="7" s="1"/>
  <c r="H11" i="8" l="1"/>
  <c r="G11" i="8"/>
  <c r="F11" i="10" l="1"/>
  <c r="D26" i="10"/>
  <c r="I25" i="10"/>
  <c r="E25" i="10"/>
  <c r="G25" i="10" s="1"/>
  <c r="I24" i="10"/>
  <c r="H24" i="10"/>
  <c r="E24" i="10"/>
  <c r="G24" i="10" s="1"/>
  <c r="I23" i="10"/>
  <c r="H23" i="10"/>
  <c r="E23" i="10"/>
  <c r="G23" i="10" s="1"/>
  <c r="I22" i="10"/>
  <c r="H22" i="10"/>
  <c r="E22" i="10"/>
  <c r="G22" i="10" s="1"/>
  <c r="I21" i="10"/>
  <c r="H21" i="10"/>
  <c r="E21" i="10"/>
  <c r="G21" i="10" s="1"/>
  <c r="I20" i="10"/>
  <c r="H20" i="10"/>
  <c r="E20" i="10"/>
  <c r="G20" i="10" s="1"/>
  <c r="I19" i="10"/>
  <c r="H19" i="10"/>
  <c r="E19" i="10"/>
  <c r="G19" i="10" s="1"/>
  <c r="I18" i="10"/>
  <c r="H18" i="10"/>
  <c r="E18" i="10"/>
  <c r="G18" i="10" s="1"/>
  <c r="I17" i="10"/>
  <c r="H17" i="10"/>
  <c r="H25" i="10" s="1"/>
  <c r="E17" i="10"/>
  <c r="G17" i="10" s="1"/>
  <c r="C17" i="10"/>
  <c r="I16" i="10"/>
  <c r="H16" i="10"/>
  <c r="E16" i="10"/>
  <c r="G16" i="10" s="1"/>
  <c r="D14" i="10"/>
  <c r="I13" i="10"/>
  <c r="H13" i="10"/>
  <c r="E13" i="10"/>
  <c r="G13" i="10" s="1"/>
  <c r="I12" i="10"/>
  <c r="H12" i="10"/>
  <c r="E12" i="10"/>
  <c r="G12" i="10" s="1"/>
  <c r="I11" i="10"/>
  <c r="H11" i="10"/>
  <c r="E14" i="10" l="1"/>
  <c r="G11" i="10"/>
  <c r="J11" i="10" s="1"/>
  <c r="J18" i="10"/>
  <c r="J19" i="10"/>
  <c r="J22" i="10"/>
  <c r="J23" i="10"/>
  <c r="J12" i="10"/>
  <c r="J13" i="10"/>
  <c r="J17" i="10"/>
  <c r="J20" i="10"/>
  <c r="J21" i="10"/>
  <c r="J24" i="10"/>
  <c r="G26" i="10"/>
  <c r="J16" i="10"/>
  <c r="J25" i="10"/>
  <c r="E26" i="10"/>
  <c r="D26" i="8"/>
  <c r="I25" i="8"/>
  <c r="E25" i="8"/>
  <c r="G25" i="8" s="1"/>
  <c r="I24" i="8"/>
  <c r="H24" i="8"/>
  <c r="E24" i="8"/>
  <c r="G24" i="8" s="1"/>
  <c r="I23" i="8"/>
  <c r="H23" i="8"/>
  <c r="E23" i="8"/>
  <c r="G23" i="8" s="1"/>
  <c r="J23" i="8" s="1"/>
  <c r="I22" i="8"/>
  <c r="H22" i="8"/>
  <c r="E22" i="8"/>
  <c r="G22" i="8" s="1"/>
  <c r="I21" i="8"/>
  <c r="H21" i="8"/>
  <c r="E21" i="8"/>
  <c r="G21" i="8" s="1"/>
  <c r="J21" i="8" s="1"/>
  <c r="I20" i="8"/>
  <c r="H20" i="8"/>
  <c r="E20" i="8"/>
  <c r="G20" i="8" s="1"/>
  <c r="I19" i="8"/>
  <c r="H19" i="8"/>
  <c r="E19" i="8"/>
  <c r="G19" i="8" s="1"/>
  <c r="J19" i="8" s="1"/>
  <c r="I18" i="8"/>
  <c r="H18" i="8"/>
  <c r="E18" i="8"/>
  <c r="G18" i="8" s="1"/>
  <c r="I17" i="8"/>
  <c r="H17" i="8"/>
  <c r="H25" i="8" s="1"/>
  <c r="E17" i="8"/>
  <c r="G17" i="8" s="1"/>
  <c r="J17" i="8" s="1"/>
  <c r="C17" i="8"/>
  <c r="I16" i="8"/>
  <c r="H16" i="8"/>
  <c r="F16" i="8"/>
  <c r="E16" i="8"/>
  <c r="D14" i="8"/>
  <c r="I13" i="8"/>
  <c r="H13" i="8"/>
  <c r="E13" i="8"/>
  <c r="G13" i="8" s="1"/>
  <c r="I12" i="8"/>
  <c r="H12" i="8"/>
  <c r="E12" i="8"/>
  <c r="G12" i="8" s="1"/>
  <c r="J12" i="8" s="1"/>
  <c r="I11" i="8"/>
  <c r="J11" i="8" s="1"/>
  <c r="E14" i="8"/>
  <c r="J26" i="10" l="1"/>
  <c r="J13" i="8"/>
  <c r="J18" i="8"/>
  <c r="J20" i="8"/>
  <c r="J22" i="8"/>
  <c r="J24" i="8"/>
  <c r="J25" i="8"/>
  <c r="G14" i="10"/>
  <c r="J14" i="10"/>
  <c r="J27" i="10" s="1"/>
  <c r="E26" i="8"/>
  <c r="J10" i="8"/>
  <c r="G16" i="8"/>
  <c r="J16" i="8" s="1"/>
  <c r="G14" i="8" l="1"/>
  <c r="G26" i="8"/>
  <c r="K26" i="7"/>
  <c r="K25" i="7"/>
  <c r="K24" i="7"/>
  <c r="K23" i="7"/>
  <c r="K22" i="7"/>
  <c r="K21" i="7"/>
  <c r="K20" i="7"/>
  <c r="K19" i="7"/>
  <c r="K18" i="7"/>
  <c r="K17" i="7"/>
  <c r="K14" i="7"/>
  <c r="K13" i="7"/>
  <c r="K12" i="7"/>
  <c r="J25" i="7"/>
  <c r="J24" i="7"/>
  <c r="J23" i="7"/>
  <c r="J22" i="7"/>
  <c r="J21" i="7"/>
  <c r="J20" i="7"/>
  <c r="J19" i="7"/>
  <c r="J18" i="7"/>
  <c r="J26" i="7" s="1"/>
  <c r="J17" i="7"/>
  <c r="J14" i="7"/>
  <c r="J13" i="7"/>
  <c r="J12" i="7"/>
  <c r="E26" i="7"/>
  <c r="E25" i="7"/>
  <c r="G25" i="7" s="1"/>
  <c r="I25" i="7" s="1"/>
  <c r="L25" i="7" s="1"/>
  <c r="E24" i="7"/>
  <c r="G24" i="7" s="1"/>
  <c r="I24" i="7" s="1"/>
  <c r="L24" i="7" s="1"/>
  <c r="E23" i="7"/>
  <c r="G23" i="7" s="1"/>
  <c r="I23" i="7" s="1"/>
  <c r="L23" i="7" s="1"/>
  <c r="E22" i="7"/>
  <c r="G22" i="7" s="1"/>
  <c r="I22" i="7" s="1"/>
  <c r="L22" i="7" s="1"/>
  <c r="E21" i="7"/>
  <c r="E20" i="7"/>
  <c r="E19" i="7"/>
  <c r="E18" i="7"/>
  <c r="E17" i="7"/>
  <c r="D27" i="7"/>
  <c r="G26" i="7"/>
  <c r="I26" i="7" s="1"/>
  <c r="L26" i="7" s="1"/>
  <c r="G21" i="7"/>
  <c r="I21" i="7" s="1"/>
  <c r="L21" i="7" s="1"/>
  <c r="G20" i="7"/>
  <c r="I20" i="7" s="1"/>
  <c r="L20" i="7" s="1"/>
  <c r="G19" i="7"/>
  <c r="I19" i="7" s="1"/>
  <c r="L19" i="7" s="1"/>
  <c r="G18" i="7"/>
  <c r="I18" i="7" s="1"/>
  <c r="L18" i="7" s="1"/>
  <c r="C18" i="7"/>
  <c r="F17" i="7"/>
  <c r="D15" i="7"/>
  <c r="E14" i="7"/>
  <c r="G14" i="7" s="1"/>
  <c r="I14" i="7" s="1"/>
  <c r="L14" i="7" s="1"/>
  <c r="E13" i="7"/>
  <c r="G13" i="7" s="1"/>
  <c r="I13" i="7" s="1"/>
  <c r="L13" i="7" s="1"/>
  <c r="G12" i="7"/>
  <c r="I12" i="7" s="1"/>
  <c r="L12" i="7" s="1"/>
  <c r="G27" i="8" l="1"/>
  <c r="J14" i="8"/>
  <c r="J26" i="8"/>
  <c r="E15" i="7"/>
  <c r="G17" i="7"/>
  <c r="E27" i="7"/>
  <c r="L15" i="7"/>
  <c r="J27" i="8" l="1"/>
  <c r="G27" i="7"/>
  <c r="I17" i="7"/>
  <c r="G15" i="7"/>
  <c r="I27" i="7" l="1"/>
  <c r="L17" i="7"/>
  <c r="L27" i="7" s="1"/>
  <c r="L28" i="7" s="1"/>
  <c r="I15" i="7"/>
  <c r="I28" i="7" l="1"/>
</calcChain>
</file>

<file path=xl/sharedStrings.xml><?xml version="1.0" encoding="utf-8"?>
<sst xmlns="http://schemas.openxmlformats.org/spreadsheetml/2006/main" count="160" uniqueCount="69">
  <si>
    <t>м2</t>
  </si>
  <si>
    <t>Ед.изм.</t>
  </si>
  <si>
    <t>Объем</t>
  </si>
  <si>
    <t>Площадь здания</t>
  </si>
  <si>
    <t>кВт.ч</t>
  </si>
  <si>
    <t>Гкал.</t>
  </si>
  <si>
    <t>* отопительный сезон 277 дней</t>
  </si>
  <si>
    <t>м3</t>
  </si>
  <si>
    <t xml:space="preserve"> мес</t>
  </si>
  <si>
    <t>Вывоз ТБО</t>
  </si>
  <si>
    <t>Услуги по ремонту электрических, сантехнических систем</t>
  </si>
  <si>
    <t>чел/час</t>
  </si>
  <si>
    <t>час</t>
  </si>
  <si>
    <t>шт</t>
  </si>
  <si>
    <t xml:space="preserve">Итого к  оплате  </t>
  </si>
  <si>
    <t>Примечание</t>
  </si>
  <si>
    <t xml:space="preserve">Расчет суммы возмещения затрат на эксплуатационные расходы, коммунальные услуги, страховые платежи при предоставлении объектов муниципальной собственности в аренду и безвозмездное пользование </t>
  </si>
  <si>
    <t>(наимнование учреждения)</t>
  </si>
  <si>
    <t>К-9 (Расчет коммунальных услуг 1 м2)</t>
  </si>
  <si>
    <t>Коммунальные услуги (КОСГУ 223)</t>
  </si>
  <si>
    <t>В год за 1м2, руб.</t>
  </si>
  <si>
    <t>Дни</t>
  </si>
  <si>
    <t>В день за 1м2, руб.</t>
  </si>
  <si>
    <t>Норма рабочего времени, час.</t>
  </si>
  <si>
    <t>Площадь, сдаваемая в аренду или безвозмездное пользование</t>
  </si>
  <si>
    <t>Электроэнергия</t>
  </si>
  <si>
    <t>Тепловая энергия</t>
  </si>
  <si>
    <t>Водоснабжение</t>
  </si>
  <si>
    <t>Итого</t>
  </si>
  <si>
    <t>ТР и ТО узлов учета воды и тепловой энергии</t>
  </si>
  <si>
    <t>Водоотведение</t>
  </si>
  <si>
    <t xml:space="preserve">К-9   (Расчет  эксплуатационных  услуг  1 м2) </t>
  </si>
  <si>
    <t>Механизированная расчистка территории и вывоз снега</t>
  </si>
  <si>
    <t>Услуги по выполнинию плотницких работ</t>
  </si>
  <si>
    <t>ТО и ТР систем водяного пожаротушения</t>
  </si>
  <si>
    <t>Услуги по дератизации и дезинсекции</t>
  </si>
  <si>
    <t>Зарядка и ремонт огнетушителей</t>
  </si>
  <si>
    <t>ТО и ТР системы видеонаблюдения</t>
  </si>
  <si>
    <t>Всего за коммунальные услуги и эксплуатационные расходы:</t>
  </si>
  <si>
    <t>Сумма договора, руб.</t>
  </si>
  <si>
    <t>(наименование учреждения)</t>
  </si>
  <si>
    <t>Ед.изм..</t>
  </si>
  <si>
    <t>квтч</t>
  </si>
  <si>
    <t xml:space="preserve"> мес.</t>
  </si>
  <si>
    <t>Услуги по выполнению плотницких работ</t>
  </si>
  <si>
    <t>шт.</t>
  </si>
  <si>
    <t xml:space="preserve">Сумма договора , руб. </t>
  </si>
  <si>
    <t>К-9    (Расчет  коммунальных  услуг  1 м2)</t>
  </si>
  <si>
    <t>Количество месяцев</t>
  </si>
  <si>
    <t>В месяц за 1м2, руб.</t>
  </si>
  <si>
    <t xml:space="preserve">Итого к оплате, руб.  </t>
  </si>
  <si>
    <t xml:space="preserve">Сумма договора, руб.  </t>
  </si>
  <si>
    <t>Площадь, сдаваемая в аренду или безвозмездное пользование, м2</t>
  </si>
  <si>
    <t xml:space="preserve">муниципальной собственности в аренду и безвозмездное пользование </t>
  </si>
  <si>
    <t xml:space="preserve">Расчет суммы возмещения затрат на эксплуатационные расходы, коммунальные услуги при предоставлении объектов </t>
  </si>
  <si>
    <t xml:space="preserve">К-9 (Расчет эксплуатационных  услуг  1 м2) </t>
  </si>
  <si>
    <t>В час за 1м2, руб.</t>
  </si>
  <si>
    <t>5= 4ст./ площадь здания</t>
  </si>
  <si>
    <t>7=5ст/6ст</t>
  </si>
  <si>
    <t>9=7ст/8ст</t>
  </si>
  <si>
    <t>12=9ст*10ст*11ст</t>
  </si>
  <si>
    <t>7=5т/6ст</t>
  </si>
  <si>
    <t>10=7ст*8ст*9ст</t>
  </si>
  <si>
    <t xml:space="preserve">Приложение № 12                                                                к Единой учетной политике казенного,бюджетного, автономного учреждения
для целей бухгалтерского (бюджетного) учета            
</t>
  </si>
  <si>
    <r>
      <rPr>
        <b/>
        <u/>
        <sz val="9"/>
        <rFont val="Liberation Serif"/>
        <family val="1"/>
        <charset val="204"/>
      </rPr>
      <t>Количество часов</t>
    </r>
    <r>
      <rPr>
        <sz val="9"/>
        <rFont val="Liberation Serif"/>
        <family val="1"/>
        <charset val="204"/>
      </rPr>
      <t xml:space="preserve"> по договору  аренды или безвозмездного пользования</t>
    </r>
  </si>
  <si>
    <t xml:space="preserve">Приложение № 13                                                                к Единой учетной политике казенного,бюджетного, автономного учреждения
для целей бухгалтерского (бюджетного) учета            
</t>
  </si>
  <si>
    <r>
      <rPr>
        <b/>
        <u/>
        <sz val="9"/>
        <rFont val="Liberation Serif"/>
        <family val="1"/>
        <charset val="204"/>
      </rPr>
      <t>Количество дней</t>
    </r>
    <r>
      <rPr>
        <sz val="9"/>
        <rFont val="Liberation Serif"/>
        <family val="1"/>
        <charset val="204"/>
      </rPr>
      <t xml:space="preserve"> по договору</t>
    </r>
  </si>
  <si>
    <t xml:space="preserve">Приложение № 14                                                        к Единой учетной политике казенного,бюджетного, автономного учреждения
для целей бухгалтерского (бюджетного) учета            
</t>
  </si>
  <si>
    <r>
      <rPr>
        <b/>
        <u/>
        <sz val="9"/>
        <rFont val="Liberation Serif"/>
        <family val="1"/>
        <charset val="204"/>
      </rPr>
      <t>Количество месяцев</t>
    </r>
    <r>
      <rPr>
        <sz val="9"/>
        <rFont val="Liberation Serif"/>
        <family val="1"/>
        <charset val="204"/>
      </rPr>
      <t xml:space="preserve">  по договору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</si>
</sst>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Liberation Serif"/>
      <family val="1"/>
      <charset val="204"/>
    </font>
    <font>
      <sz val="12"/>
      <name val="Liberation Serif"/>
      <family val="1"/>
      <charset val="204"/>
    </font>
    <font>
      <sz val="9"/>
      <color theme="1"/>
      <name val="Liberation Serif"/>
      <family val="1"/>
      <charset val="204"/>
    </font>
    <font>
      <b/>
      <sz val="9"/>
      <name val="Liberation Serif"/>
      <family val="1"/>
      <charset val="204"/>
    </font>
    <font>
      <u/>
      <sz val="9"/>
      <name val="Liberation Serif"/>
      <family val="1"/>
      <charset val="204"/>
    </font>
    <font>
      <b/>
      <u/>
      <sz val="9"/>
      <name val="Liberation Serif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2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left" vertical="top" wrapText="1"/>
    </xf>
    <xf numFmtId="0" fontId="3" fillId="0" borderId="0" xfId="1" applyFont="1" applyFill="1"/>
    <xf numFmtId="0" fontId="4" fillId="0" borderId="0" xfId="0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8" fillId="0" borderId="0" xfId="1" applyNumberFormat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4" fontId="3" fillId="0" borderId="0" xfId="1" applyNumberFormat="1" applyFont="1" applyFill="1"/>
    <xf numFmtId="0" fontId="2" fillId="0" borderId="1" xfId="1" applyFont="1" applyFill="1" applyBorder="1" applyAlignment="1">
      <alignment horizontal="left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4" fontId="10" fillId="0" borderId="0" xfId="1" applyNumberFormat="1" applyFont="1" applyFill="1" applyBorder="1"/>
    <xf numFmtId="0" fontId="3" fillId="0" borderId="0" xfId="1" applyFont="1" applyFill="1" applyBorder="1"/>
    <xf numFmtId="0" fontId="8" fillId="0" borderId="0" xfId="1" applyFont="1" applyFill="1"/>
    <xf numFmtId="0" fontId="10" fillId="0" borderId="0" xfId="1" applyFont="1" applyFill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horizontal="center"/>
    </xf>
    <xf numFmtId="1" fontId="8" fillId="0" borderId="0" xfId="1" applyNumberFormat="1" applyFont="1" applyFill="1" applyAlignment="1">
      <alignment horizontal="center"/>
    </xf>
    <xf numFmtId="0" fontId="5" fillId="0" borderId="2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4" fontId="10" fillId="0" borderId="0" xfId="1" applyNumberFormat="1" applyFont="1" applyFill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N29"/>
  <sheetViews>
    <sheetView topLeftCell="A13" zoomScale="90" zoomScaleNormal="90" workbookViewId="0">
      <selection activeCell="E6" sqref="E6"/>
    </sheetView>
  </sheetViews>
  <sheetFormatPr defaultRowHeight="15" x14ac:dyDescent="0.2"/>
  <cols>
    <col min="1" max="1" width="34.28515625" style="34" customWidth="1"/>
    <col min="2" max="2" width="7.28515625" style="3" customWidth="1"/>
    <col min="3" max="3" width="10.140625" style="3" bestFit="1" customWidth="1"/>
    <col min="4" max="4" width="11.28515625" style="3" bestFit="1" customWidth="1"/>
    <col min="5" max="5" width="7.85546875" style="3" customWidth="1"/>
    <col min="6" max="6" width="7.5703125" style="3" customWidth="1"/>
    <col min="7" max="8" width="9.5703125" style="3" customWidth="1"/>
    <col min="9" max="9" width="8" style="3" customWidth="1"/>
    <col min="10" max="10" width="12.7109375" style="3" customWidth="1"/>
    <col min="11" max="11" width="14.5703125" style="3" customWidth="1"/>
    <col min="12" max="12" width="15.28515625" style="3" bestFit="1" customWidth="1"/>
    <col min="13" max="13" width="15.140625" style="3" customWidth="1"/>
    <col min="14" max="256" width="9.140625" style="3"/>
    <col min="257" max="257" width="21.85546875" style="3" customWidth="1"/>
    <col min="258" max="258" width="11.42578125" style="3" customWidth="1"/>
    <col min="259" max="259" width="12.85546875" style="3" customWidth="1"/>
    <col min="260" max="260" width="12.7109375" style="3" customWidth="1"/>
    <col min="261" max="261" width="12.28515625" style="3" customWidth="1"/>
    <col min="262" max="262" width="10.28515625" style="3" customWidth="1"/>
    <col min="263" max="263" width="10.5703125" style="3" customWidth="1"/>
    <col min="264" max="265" width="11.28515625" style="3" customWidth="1"/>
    <col min="266" max="266" width="17.28515625" style="3" customWidth="1"/>
    <col min="267" max="267" width="9.140625" style="3"/>
    <col min="268" max="268" width="38.28515625" style="3" customWidth="1"/>
    <col min="269" max="512" width="9.140625" style="3"/>
    <col min="513" max="513" width="21.85546875" style="3" customWidth="1"/>
    <col min="514" max="514" width="11.42578125" style="3" customWidth="1"/>
    <col min="515" max="515" width="12.85546875" style="3" customWidth="1"/>
    <col min="516" max="516" width="12.7109375" style="3" customWidth="1"/>
    <col min="517" max="517" width="12.28515625" style="3" customWidth="1"/>
    <col min="518" max="518" width="10.28515625" style="3" customWidth="1"/>
    <col min="519" max="519" width="10.5703125" style="3" customWidth="1"/>
    <col min="520" max="521" width="11.28515625" style="3" customWidth="1"/>
    <col min="522" max="522" width="17.28515625" style="3" customWidth="1"/>
    <col min="523" max="523" width="9.140625" style="3"/>
    <col min="524" max="524" width="38.28515625" style="3" customWidth="1"/>
    <col min="525" max="768" width="9.140625" style="3"/>
    <col min="769" max="769" width="21.85546875" style="3" customWidth="1"/>
    <col min="770" max="770" width="11.42578125" style="3" customWidth="1"/>
    <col min="771" max="771" width="12.85546875" style="3" customWidth="1"/>
    <col min="772" max="772" width="12.7109375" style="3" customWidth="1"/>
    <col min="773" max="773" width="12.28515625" style="3" customWidth="1"/>
    <col min="774" max="774" width="10.28515625" style="3" customWidth="1"/>
    <col min="775" max="775" width="10.5703125" style="3" customWidth="1"/>
    <col min="776" max="777" width="11.28515625" style="3" customWidth="1"/>
    <col min="778" max="778" width="17.28515625" style="3" customWidth="1"/>
    <col min="779" max="779" width="9.140625" style="3"/>
    <col min="780" max="780" width="38.28515625" style="3" customWidth="1"/>
    <col min="781" max="1024" width="9.140625" style="3"/>
    <col min="1025" max="1025" width="21.85546875" style="3" customWidth="1"/>
    <col min="1026" max="1026" width="11.42578125" style="3" customWidth="1"/>
    <col min="1027" max="1027" width="12.85546875" style="3" customWidth="1"/>
    <col min="1028" max="1028" width="12.7109375" style="3" customWidth="1"/>
    <col min="1029" max="1029" width="12.28515625" style="3" customWidth="1"/>
    <col min="1030" max="1030" width="10.28515625" style="3" customWidth="1"/>
    <col min="1031" max="1031" width="10.5703125" style="3" customWidth="1"/>
    <col min="1032" max="1033" width="11.28515625" style="3" customWidth="1"/>
    <col min="1034" max="1034" width="17.28515625" style="3" customWidth="1"/>
    <col min="1035" max="1035" width="9.140625" style="3"/>
    <col min="1036" max="1036" width="38.28515625" style="3" customWidth="1"/>
    <col min="1037" max="1280" width="9.140625" style="3"/>
    <col min="1281" max="1281" width="21.85546875" style="3" customWidth="1"/>
    <col min="1282" max="1282" width="11.42578125" style="3" customWidth="1"/>
    <col min="1283" max="1283" width="12.85546875" style="3" customWidth="1"/>
    <col min="1284" max="1284" width="12.7109375" style="3" customWidth="1"/>
    <col min="1285" max="1285" width="12.28515625" style="3" customWidth="1"/>
    <col min="1286" max="1286" width="10.28515625" style="3" customWidth="1"/>
    <col min="1287" max="1287" width="10.5703125" style="3" customWidth="1"/>
    <col min="1288" max="1289" width="11.28515625" style="3" customWidth="1"/>
    <col min="1290" max="1290" width="17.28515625" style="3" customWidth="1"/>
    <col min="1291" max="1291" width="9.140625" style="3"/>
    <col min="1292" max="1292" width="38.28515625" style="3" customWidth="1"/>
    <col min="1293" max="1536" width="9.140625" style="3"/>
    <col min="1537" max="1537" width="21.85546875" style="3" customWidth="1"/>
    <col min="1538" max="1538" width="11.42578125" style="3" customWidth="1"/>
    <col min="1539" max="1539" width="12.85546875" style="3" customWidth="1"/>
    <col min="1540" max="1540" width="12.7109375" style="3" customWidth="1"/>
    <col min="1541" max="1541" width="12.28515625" style="3" customWidth="1"/>
    <col min="1542" max="1542" width="10.28515625" style="3" customWidth="1"/>
    <col min="1543" max="1543" width="10.5703125" style="3" customWidth="1"/>
    <col min="1544" max="1545" width="11.28515625" style="3" customWidth="1"/>
    <col min="1546" max="1546" width="17.28515625" style="3" customWidth="1"/>
    <col min="1547" max="1547" width="9.140625" style="3"/>
    <col min="1548" max="1548" width="38.28515625" style="3" customWidth="1"/>
    <col min="1549" max="1792" width="9.140625" style="3"/>
    <col min="1793" max="1793" width="21.85546875" style="3" customWidth="1"/>
    <col min="1794" max="1794" width="11.42578125" style="3" customWidth="1"/>
    <col min="1795" max="1795" width="12.85546875" style="3" customWidth="1"/>
    <col min="1796" max="1796" width="12.7109375" style="3" customWidth="1"/>
    <col min="1797" max="1797" width="12.28515625" style="3" customWidth="1"/>
    <col min="1798" max="1798" width="10.28515625" style="3" customWidth="1"/>
    <col min="1799" max="1799" width="10.5703125" style="3" customWidth="1"/>
    <col min="1800" max="1801" width="11.28515625" style="3" customWidth="1"/>
    <col min="1802" max="1802" width="17.28515625" style="3" customWidth="1"/>
    <col min="1803" max="1803" width="9.140625" style="3"/>
    <col min="1804" max="1804" width="38.28515625" style="3" customWidth="1"/>
    <col min="1805" max="2048" width="9.140625" style="3"/>
    <col min="2049" max="2049" width="21.85546875" style="3" customWidth="1"/>
    <col min="2050" max="2050" width="11.42578125" style="3" customWidth="1"/>
    <col min="2051" max="2051" width="12.85546875" style="3" customWidth="1"/>
    <col min="2052" max="2052" width="12.7109375" style="3" customWidth="1"/>
    <col min="2053" max="2053" width="12.28515625" style="3" customWidth="1"/>
    <col min="2054" max="2054" width="10.28515625" style="3" customWidth="1"/>
    <col min="2055" max="2055" width="10.5703125" style="3" customWidth="1"/>
    <col min="2056" max="2057" width="11.28515625" style="3" customWidth="1"/>
    <col min="2058" max="2058" width="17.28515625" style="3" customWidth="1"/>
    <col min="2059" max="2059" width="9.140625" style="3"/>
    <col min="2060" max="2060" width="38.28515625" style="3" customWidth="1"/>
    <col min="2061" max="2304" width="9.140625" style="3"/>
    <col min="2305" max="2305" width="21.85546875" style="3" customWidth="1"/>
    <col min="2306" max="2306" width="11.42578125" style="3" customWidth="1"/>
    <col min="2307" max="2307" width="12.85546875" style="3" customWidth="1"/>
    <col min="2308" max="2308" width="12.7109375" style="3" customWidth="1"/>
    <col min="2309" max="2309" width="12.28515625" style="3" customWidth="1"/>
    <col min="2310" max="2310" width="10.28515625" style="3" customWidth="1"/>
    <col min="2311" max="2311" width="10.5703125" style="3" customWidth="1"/>
    <col min="2312" max="2313" width="11.28515625" style="3" customWidth="1"/>
    <col min="2314" max="2314" width="17.28515625" style="3" customWidth="1"/>
    <col min="2315" max="2315" width="9.140625" style="3"/>
    <col min="2316" max="2316" width="38.28515625" style="3" customWidth="1"/>
    <col min="2317" max="2560" width="9.140625" style="3"/>
    <col min="2561" max="2561" width="21.85546875" style="3" customWidth="1"/>
    <col min="2562" max="2562" width="11.42578125" style="3" customWidth="1"/>
    <col min="2563" max="2563" width="12.85546875" style="3" customWidth="1"/>
    <col min="2564" max="2564" width="12.7109375" style="3" customWidth="1"/>
    <col min="2565" max="2565" width="12.28515625" style="3" customWidth="1"/>
    <col min="2566" max="2566" width="10.28515625" style="3" customWidth="1"/>
    <col min="2567" max="2567" width="10.5703125" style="3" customWidth="1"/>
    <col min="2568" max="2569" width="11.28515625" style="3" customWidth="1"/>
    <col min="2570" max="2570" width="17.28515625" style="3" customWidth="1"/>
    <col min="2571" max="2571" width="9.140625" style="3"/>
    <col min="2572" max="2572" width="38.28515625" style="3" customWidth="1"/>
    <col min="2573" max="2816" width="9.140625" style="3"/>
    <col min="2817" max="2817" width="21.85546875" style="3" customWidth="1"/>
    <col min="2818" max="2818" width="11.42578125" style="3" customWidth="1"/>
    <col min="2819" max="2819" width="12.85546875" style="3" customWidth="1"/>
    <col min="2820" max="2820" width="12.7109375" style="3" customWidth="1"/>
    <col min="2821" max="2821" width="12.28515625" style="3" customWidth="1"/>
    <col min="2822" max="2822" width="10.28515625" style="3" customWidth="1"/>
    <col min="2823" max="2823" width="10.5703125" style="3" customWidth="1"/>
    <col min="2824" max="2825" width="11.28515625" style="3" customWidth="1"/>
    <col min="2826" max="2826" width="17.28515625" style="3" customWidth="1"/>
    <col min="2827" max="2827" width="9.140625" style="3"/>
    <col min="2828" max="2828" width="38.28515625" style="3" customWidth="1"/>
    <col min="2829" max="3072" width="9.140625" style="3"/>
    <col min="3073" max="3073" width="21.85546875" style="3" customWidth="1"/>
    <col min="3074" max="3074" width="11.42578125" style="3" customWidth="1"/>
    <col min="3075" max="3075" width="12.85546875" style="3" customWidth="1"/>
    <col min="3076" max="3076" width="12.7109375" style="3" customWidth="1"/>
    <col min="3077" max="3077" width="12.28515625" style="3" customWidth="1"/>
    <col min="3078" max="3078" width="10.28515625" style="3" customWidth="1"/>
    <col min="3079" max="3079" width="10.5703125" style="3" customWidth="1"/>
    <col min="3080" max="3081" width="11.28515625" style="3" customWidth="1"/>
    <col min="3082" max="3082" width="17.28515625" style="3" customWidth="1"/>
    <col min="3083" max="3083" width="9.140625" style="3"/>
    <col min="3084" max="3084" width="38.28515625" style="3" customWidth="1"/>
    <col min="3085" max="3328" width="9.140625" style="3"/>
    <col min="3329" max="3329" width="21.85546875" style="3" customWidth="1"/>
    <col min="3330" max="3330" width="11.42578125" style="3" customWidth="1"/>
    <col min="3331" max="3331" width="12.85546875" style="3" customWidth="1"/>
    <col min="3332" max="3332" width="12.7109375" style="3" customWidth="1"/>
    <col min="3333" max="3333" width="12.28515625" style="3" customWidth="1"/>
    <col min="3334" max="3334" width="10.28515625" style="3" customWidth="1"/>
    <col min="3335" max="3335" width="10.5703125" style="3" customWidth="1"/>
    <col min="3336" max="3337" width="11.28515625" style="3" customWidth="1"/>
    <col min="3338" max="3338" width="17.28515625" style="3" customWidth="1"/>
    <col min="3339" max="3339" width="9.140625" style="3"/>
    <col min="3340" max="3340" width="38.28515625" style="3" customWidth="1"/>
    <col min="3341" max="3584" width="9.140625" style="3"/>
    <col min="3585" max="3585" width="21.85546875" style="3" customWidth="1"/>
    <col min="3586" max="3586" width="11.42578125" style="3" customWidth="1"/>
    <col min="3587" max="3587" width="12.85546875" style="3" customWidth="1"/>
    <col min="3588" max="3588" width="12.7109375" style="3" customWidth="1"/>
    <col min="3589" max="3589" width="12.28515625" style="3" customWidth="1"/>
    <col min="3590" max="3590" width="10.28515625" style="3" customWidth="1"/>
    <col min="3591" max="3591" width="10.5703125" style="3" customWidth="1"/>
    <col min="3592" max="3593" width="11.28515625" style="3" customWidth="1"/>
    <col min="3594" max="3594" width="17.28515625" style="3" customWidth="1"/>
    <col min="3595" max="3595" width="9.140625" style="3"/>
    <col min="3596" max="3596" width="38.28515625" style="3" customWidth="1"/>
    <col min="3597" max="3840" width="9.140625" style="3"/>
    <col min="3841" max="3841" width="21.85546875" style="3" customWidth="1"/>
    <col min="3842" max="3842" width="11.42578125" style="3" customWidth="1"/>
    <col min="3843" max="3843" width="12.85546875" style="3" customWidth="1"/>
    <col min="3844" max="3844" width="12.7109375" style="3" customWidth="1"/>
    <col min="3845" max="3845" width="12.28515625" style="3" customWidth="1"/>
    <col min="3846" max="3846" width="10.28515625" style="3" customWidth="1"/>
    <col min="3847" max="3847" width="10.5703125" style="3" customWidth="1"/>
    <col min="3848" max="3849" width="11.28515625" style="3" customWidth="1"/>
    <col min="3850" max="3850" width="17.28515625" style="3" customWidth="1"/>
    <col min="3851" max="3851" width="9.140625" style="3"/>
    <col min="3852" max="3852" width="38.28515625" style="3" customWidth="1"/>
    <col min="3853" max="4096" width="9.140625" style="3"/>
    <col min="4097" max="4097" width="21.85546875" style="3" customWidth="1"/>
    <col min="4098" max="4098" width="11.42578125" style="3" customWidth="1"/>
    <col min="4099" max="4099" width="12.85546875" style="3" customWidth="1"/>
    <col min="4100" max="4100" width="12.7109375" style="3" customWidth="1"/>
    <col min="4101" max="4101" width="12.28515625" style="3" customWidth="1"/>
    <col min="4102" max="4102" width="10.28515625" style="3" customWidth="1"/>
    <col min="4103" max="4103" width="10.5703125" style="3" customWidth="1"/>
    <col min="4104" max="4105" width="11.28515625" style="3" customWidth="1"/>
    <col min="4106" max="4106" width="17.28515625" style="3" customWidth="1"/>
    <col min="4107" max="4107" width="9.140625" style="3"/>
    <col min="4108" max="4108" width="38.28515625" style="3" customWidth="1"/>
    <col min="4109" max="4352" width="9.140625" style="3"/>
    <col min="4353" max="4353" width="21.85546875" style="3" customWidth="1"/>
    <col min="4354" max="4354" width="11.42578125" style="3" customWidth="1"/>
    <col min="4355" max="4355" width="12.85546875" style="3" customWidth="1"/>
    <col min="4356" max="4356" width="12.7109375" style="3" customWidth="1"/>
    <col min="4357" max="4357" width="12.28515625" style="3" customWidth="1"/>
    <col min="4358" max="4358" width="10.28515625" style="3" customWidth="1"/>
    <col min="4359" max="4359" width="10.5703125" style="3" customWidth="1"/>
    <col min="4360" max="4361" width="11.28515625" style="3" customWidth="1"/>
    <col min="4362" max="4362" width="17.28515625" style="3" customWidth="1"/>
    <col min="4363" max="4363" width="9.140625" style="3"/>
    <col min="4364" max="4364" width="38.28515625" style="3" customWidth="1"/>
    <col min="4365" max="4608" width="9.140625" style="3"/>
    <col min="4609" max="4609" width="21.85546875" style="3" customWidth="1"/>
    <col min="4610" max="4610" width="11.42578125" style="3" customWidth="1"/>
    <col min="4611" max="4611" width="12.85546875" style="3" customWidth="1"/>
    <col min="4612" max="4612" width="12.7109375" style="3" customWidth="1"/>
    <col min="4613" max="4613" width="12.28515625" style="3" customWidth="1"/>
    <col min="4614" max="4614" width="10.28515625" style="3" customWidth="1"/>
    <col min="4615" max="4615" width="10.5703125" style="3" customWidth="1"/>
    <col min="4616" max="4617" width="11.28515625" style="3" customWidth="1"/>
    <col min="4618" max="4618" width="17.28515625" style="3" customWidth="1"/>
    <col min="4619" max="4619" width="9.140625" style="3"/>
    <col min="4620" max="4620" width="38.28515625" style="3" customWidth="1"/>
    <col min="4621" max="4864" width="9.140625" style="3"/>
    <col min="4865" max="4865" width="21.85546875" style="3" customWidth="1"/>
    <col min="4866" max="4866" width="11.42578125" style="3" customWidth="1"/>
    <col min="4867" max="4867" width="12.85546875" style="3" customWidth="1"/>
    <col min="4868" max="4868" width="12.7109375" style="3" customWidth="1"/>
    <col min="4869" max="4869" width="12.28515625" style="3" customWidth="1"/>
    <col min="4870" max="4870" width="10.28515625" style="3" customWidth="1"/>
    <col min="4871" max="4871" width="10.5703125" style="3" customWidth="1"/>
    <col min="4872" max="4873" width="11.28515625" style="3" customWidth="1"/>
    <col min="4874" max="4874" width="17.28515625" style="3" customWidth="1"/>
    <col min="4875" max="4875" width="9.140625" style="3"/>
    <col min="4876" max="4876" width="38.28515625" style="3" customWidth="1"/>
    <col min="4877" max="5120" width="9.140625" style="3"/>
    <col min="5121" max="5121" width="21.85546875" style="3" customWidth="1"/>
    <col min="5122" max="5122" width="11.42578125" style="3" customWidth="1"/>
    <col min="5123" max="5123" width="12.85546875" style="3" customWidth="1"/>
    <col min="5124" max="5124" width="12.7109375" style="3" customWidth="1"/>
    <col min="5125" max="5125" width="12.28515625" style="3" customWidth="1"/>
    <col min="5126" max="5126" width="10.28515625" style="3" customWidth="1"/>
    <col min="5127" max="5127" width="10.5703125" style="3" customWidth="1"/>
    <col min="5128" max="5129" width="11.28515625" style="3" customWidth="1"/>
    <col min="5130" max="5130" width="17.28515625" style="3" customWidth="1"/>
    <col min="5131" max="5131" width="9.140625" style="3"/>
    <col min="5132" max="5132" width="38.28515625" style="3" customWidth="1"/>
    <col min="5133" max="5376" width="9.140625" style="3"/>
    <col min="5377" max="5377" width="21.85546875" style="3" customWidth="1"/>
    <col min="5378" max="5378" width="11.42578125" style="3" customWidth="1"/>
    <col min="5379" max="5379" width="12.85546875" style="3" customWidth="1"/>
    <col min="5380" max="5380" width="12.7109375" style="3" customWidth="1"/>
    <col min="5381" max="5381" width="12.28515625" style="3" customWidth="1"/>
    <col min="5382" max="5382" width="10.28515625" style="3" customWidth="1"/>
    <col min="5383" max="5383" width="10.5703125" style="3" customWidth="1"/>
    <col min="5384" max="5385" width="11.28515625" style="3" customWidth="1"/>
    <col min="5386" max="5386" width="17.28515625" style="3" customWidth="1"/>
    <col min="5387" max="5387" width="9.140625" style="3"/>
    <col min="5388" max="5388" width="38.28515625" style="3" customWidth="1"/>
    <col min="5389" max="5632" width="9.140625" style="3"/>
    <col min="5633" max="5633" width="21.85546875" style="3" customWidth="1"/>
    <col min="5634" max="5634" width="11.42578125" style="3" customWidth="1"/>
    <col min="5635" max="5635" width="12.85546875" style="3" customWidth="1"/>
    <col min="5636" max="5636" width="12.7109375" style="3" customWidth="1"/>
    <col min="5637" max="5637" width="12.28515625" style="3" customWidth="1"/>
    <col min="5638" max="5638" width="10.28515625" style="3" customWidth="1"/>
    <col min="5639" max="5639" width="10.5703125" style="3" customWidth="1"/>
    <col min="5640" max="5641" width="11.28515625" style="3" customWidth="1"/>
    <col min="5642" max="5642" width="17.28515625" style="3" customWidth="1"/>
    <col min="5643" max="5643" width="9.140625" style="3"/>
    <col min="5644" max="5644" width="38.28515625" style="3" customWidth="1"/>
    <col min="5645" max="5888" width="9.140625" style="3"/>
    <col min="5889" max="5889" width="21.85546875" style="3" customWidth="1"/>
    <col min="5890" max="5890" width="11.42578125" style="3" customWidth="1"/>
    <col min="5891" max="5891" width="12.85546875" style="3" customWidth="1"/>
    <col min="5892" max="5892" width="12.7109375" style="3" customWidth="1"/>
    <col min="5893" max="5893" width="12.28515625" style="3" customWidth="1"/>
    <col min="5894" max="5894" width="10.28515625" style="3" customWidth="1"/>
    <col min="5895" max="5895" width="10.5703125" style="3" customWidth="1"/>
    <col min="5896" max="5897" width="11.28515625" style="3" customWidth="1"/>
    <col min="5898" max="5898" width="17.28515625" style="3" customWidth="1"/>
    <col min="5899" max="5899" width="9.140625" style="3"/>
    <col min="5900" max="5900" width="38.28515625" style="3" customWidth="1"/>
    <col min="5901" max="6144" width="9.140625" style="3"/>
    <col min="6145" max="6145" width="21.85546875" style="3" customWidth="1"/>
    <col min="6146" max="6146" width="11.42578125" style="3" customWidth="1"/>
    <col min="6147" max="6147" width="12.85546875" style="3" customWidth="1"/>
    <col min="6148" max="6148" width="12.7109375" style="3" customWidth="1"/>
    <col min="6149" max="6149" width="12.28515625" style="3" customWidth="1"/>
    <col min="6150" max="6150" width="10.28515625" style="3" customWidth="1"/>
    <col min="6151" max="6151" width="10.5703125" style="3" customWidth="1"/>
    <col min="6152" max="6153" width="11.28515625" style="3" customWidth="1"/>
    <col min="6154" max="6154" width="17.28515625" style="3" customWidth="1"/>
    <col min="6155" max="6155" width="9.140625" style="3"/>
    <col min="6156" max="6156" width="38.28515625" style="3" customWidth="1"/>
    <col min="6157" max="6400" width="9.140625" style="3"/>
    <col min="6401" max="6401" width="21.85546875" style="3" customWidth="1"/>
    <col min="6402" max="6402" width="11.42578125" style="3" customWidth="1"/>
    <col min="6403" max="6403" width="12.85546875" style="3" customWidth="1"/>
    <col min="6404" max="6404" width="12.7109375" style="3" customWidth="1"/>
    <col min="6405" max="6405" width="12.28515625" style="3" customWidth="1"/>
    <col min="6406" max="6406" width="10.28515625" style="3" customWidth="1"/>
    <col min="6407" max="6407" width="10.5703125" style="3" customWidth="1"/>
    <col min="6408" max="6409" width="11.28515625" style="3" customWidth="1"/>
    <col min="6410" max="6410" width="17.28515625" style="3" customWidth="1"/>
    <col min="6411" max="6411" width="9.140625" style="3"/>
    <col min="6412" max="6412" width="38.28515625" style="3" customWidth="1"/>
    <col min="6413" max="6656" width="9.140625" style="3"/>
    <col min="6657" max="6657" width="21.85546875" style="3" customWidth="1"/>
    <col min="6658" max="6658" width="11.42578125" style="3" customWidth="1"/>
    <col min="6659" max="6659" width="12.85546875" style="3" customWidth="1"/>
    <col min="6660" max="6660" width="12.7109375" style="3" customWidth="1"/>
    <col min="6661" max="6661" width="12.28515625" style="3" customWidth="1"/>
    <col min="6662" max="6662" width="10.28515625" style="3" customWidth="1"/>
    <col min="6663" max="6663" width="10.5703125" style="3" customWidth="1"/>
    <col min="6664" max="6665" width="11.28515625" style="3" customWidth="1"/>
    <col min="6666" max="6666" width="17.28515625" style="3" customWidth="1"/>
    <col min="6667" max="6667" width="9.140625" style="3"/>
    <col min="6668" max="6668" width="38.28515625" style="3" customWidth="1"/>
    <col min="6669" max="6912" width="9.140625" style="3"/>
    <col min="6913" max="6913" width="21.85546875" style="3" customWidth="1"/>
    <col min="6914" max="6914" width="11.42578125" style="3" customWidth="1"/>
    <col min="6915" max="6915" width="12.85546875" style="3" customWidth="1"/>
    <col min="6916" max="6916" width="12.7109375" style="3" customWidth="1"/>
    <col min="6917" max="6917" width="12.28515625" style="3" customWidth="1"/>
    <col min="6918" max="6918" width="10.28515625" style="3" customWidth="1"/>
    <col min="6919" max="6919" width="10.5703125" style="3" customWidth="1"/>
    <col min="6920" max="6921" width="11.28515625" style="3" customWidth="1"/>
    <col min="6922" max="6922" width="17.28515625" style="3" customWidth="1"/>
    <col min="6923" max="6923" width="9.140625" style="3"/>
    <col min="6924" max="6924" width="38.28515625" style="3" customWidth="1"/>
    <col min="6925" max="7168" width="9.140625" style="3"/>
    <col min="7169" max="7169" width="21.85546875" style="3" customWidth="1"/>
    <col min="7170" max="7170" width="11.42578125" style="3" customWidth="1"/>
    <col min="7171" max="7171" width="12.85546875" style="3" customWidth="1"/>
    <col min="7172" max="7172" width="12.7109375" style="3" customWidth="1"/>
    <col min="7173" max="7173" width="12.28515625" style="3" customWidth="1"/>
    <col min="7174" max="7174" width="10.28515625" style="3" customWidth="1"/>
    <col min="7175" max="7175" width="10.5703125" style="3" customWidth="1"/>
    <col min="7176" max="7177" width="11.28515625" style="3" customWidth="1"/>
    <col min="7178" max="7178" width="17.28515625" style="3" customWidth="1"/>
    <col min="7179" max="7179" width="9.140625" style="3"/>
    <col min="7180" max="7180" width="38.28515625" style="3" customWidth="1"/>
    <col min="7181" max="7424" width="9.140625" style="3"/>
    <col min="7425" max="7425" width="21.85546875" style="3" customWidth="1"/>
    <col min="7426" max="7426" width="11.42578125" style="3" customWidth="1"/>
    <col min="7427" max="7427" width="12.85546875" style="3" customWidth="1"/>
    <col min="7428" max="7428" width="12.7109375" style="3" customWidth="1"/>
    <col min="7429" max="7429" width="12.28515625" style="3" customWidth="1"/>
    <col min="7430" max="7430" width="10.28515625" style="3" customWidth="1"/>
    <col min="7431" max="7431" width="10.5703125" style="3" customWidth="1"/>
    <col min="7432" max="7433" width="11.28515625" style="3" customWidth="1"/>
    <col min="7434" max="7434" width="17.28515625" style="3" customWidth="1"/>
    <col min="7435" max="7435" width="9.140625" style="3"/>
    <col min="7436" max="7436" width="38.28515625" style="3" customWidth="1"/>
    <col min="7437" max="7680" width="9.140625" style="3"/>
    <col min="7681" max="7681" width="21.85546875" style="3" customWidth="1"/>
    <col min="7682" max="7682" width="11.42578125" style="3" customWidth="1"/>
    <col min="7683" max="7683" width="12.85546875" style="3" customWidth="1"/>
    <col min="7684" max="7684" width="12.7109375" style="3" customWidth="1"/>
    <col min="7685" max="7685" width="12.28515625" style="3" customWidth="1"/>
    <col min="7686" max="7686" width="10.28515625" style="3" customWidth="1"/>
    <col min="7687" max="7687" width="10.5703125" style="3" customWidth="1"/>
    <col min="7688" max="7689" width="11.28515625" style="3" customWidth="1"/>
    <col min="7690" max="7690" width="17.28515625" style="3" customWidth="1"/>
    <col min="7691" max="7691" width="9.140625" style="3"/>
    <col min="7692" max="7692" width="38.28515625" style="3" customWidth="1"/>
    <col min="7693" max="7936" width="9.140625" style="3"/>
    <col min="7937" max="7937" width="21.85546875" style="3" customWidth="1"/>
    <col min="7938" max="7938" width="11.42578125" style="3" customWidth="1"/>
    <col min="7939" max="7939" width="12.85546875" style="3" customWidth="1"/>
    <col min="7940" max="7940" width="12.7109375" style="3" customWidth="1"/>
    <col min="7941" max="7941" width="12.28515625" style="3" customWidth="1"/>
    <col min="7942" max="7942" width="10.28515625" style="3" customWidth="1"/>
    <col min="7943" max="7943" width="10.5703125" style="3" customWidth="1"/>
    <col min="7944" max="7945" width="11.28515625" style="3" customWidth="1"/>
    <col min="7946" max="7946" width="17.28515625" style="3" customWidth="1"/>
    <col min="7947" max="7947" width="9.140625" style="3"/>
    <col min="7948" max="7948" width="38.28515625" style="3" customWidth="1"/>
    <col min="7949" max="8192" width="9.140625" style="3"/>
    <col min="8193" max="8193" width="21.85546875" style="3" customWidth="1"/>
    <col min="8194" max="8194" width="11.42578125" style="3" customWidth="1"/>
    <col min="8195" max="8195" width="12.85546875" style="3" customWidth="1"/>
    <col min="8196" max="8196" width="12.7109375" style="3" customWidth="1"/>
    <col min="8197" max="8197" width="12.28515625" style="3" customWidth="1"/>
    <col min="8198" max="8198" width="10.28515625" style="3" customWidth="1"/>
    <col min="8199" max="8199" width="10.5703125" style="3" customWidth="1"/>
    <col min="8200" max="8201" width="11.28515625" style="3" customWidth="1"/>
    <col min="8202" max="8202" width="17.28515625" style="3" customWidth="1"/>
    <col min="8203" max="8203" width="9.140625" style="3"/>
    <col min="8204" max="8204" width="38.28515625" style="3" customWidth="1"/>
    <col min="8205" max="8448" width="9.140625" style="3"/>
    <col min="8449" max="8449" width="21.85546875" style="3" customWidth="1"/>
    <col min="8450" max="8450" width="11.42578125" style="3" customWidth="1"/>
    <col min="8451" max="8451" width="12.85546875" style="3" customWidth="1"/>
    <col min="8452" max="8452" width="12.7109375" style="3" customWidth="1"/>
    <col min="8453" max="8453" width="12.28515625" style="3" customWidth="1"/>
    <col min="8454" max="8454" width="10.28515625" style="3" customWidth="1"/>
    <col min="8455" max="8455" width="10.5703125" style="3" customWidth="1"/>
    <col min="8456" max="8457" width="11.28515625" style="3" customWidth="1"/>
    <col min="8458" max="8458" width="17.28515625" style="3" customWidth="1"/>
    <col min="8459" max="8459" width="9.140625" style="3"/>
    <col min="8460" max="8460" width="38.28515625" style="3" customWidth="1"/>
    <col min="8461" max="8704" width="9.140625" style="3"/>
    <col min="8705" max="8705" width="21.85546875" style="3" customWidth="1"/>
    <col min="8706" max="8706" width="11.42578125" style="3" customWidth="1"/>
    <col min="8707" max="8707" width="12.85546875" style="3" customWidth="1"/>
    <col min="8708" max="8708" width="12.7109375" style="3" customWidth="1"/>
    <col min="8709" max="8709" width="12.28515625" style="3" customWidth="1"/>
    <col min="8710" max="8710" width="10.28515625" style="3" customWidth="1"/>
    <col min="8711" max="8711" width="10.5703125" style="3" customWidth="1"/>
    <col min="8712" max="8713" width="11.28515625" style="3" customWidth="1"/>
    <col min="8714" max="8714" width="17.28515625" style="3" customWidth="1"/>
    <col min="8715" max="8715" width="9.140625" style="3"/>
    <col min="8716" max="8716" width="38.28515625" style="3" customWidth="1"/>
    <col min="8717" max="8960" width="9.140625" style="3"/>
    <col min="8961" max="8961" width="21.85546875" style="3" customWidth="1"/>
    <col min="8962" max="8962" width="11.42578125" style="3" customWidth="1"/>
    <col min="8963" max="8963" width="12.85546875" style="3" customWidth="1"/>
    <col min="8964" max="8964" width="12.7109375" style="3" customWidth="1"/>
    <col min="8965" max="8965" width="12.28515625" style="3" customWidth="1"/>
    <col min="8966" max="8966" width="10.28515625" style="3" customWidth="1"/>
    <col min="8967" max="8967" width="10.5703125" style="3" customWidth="1"/>
    <col min="8968" max="8969" width="11.28515625" style="3" customWidth="1"/>
    <col min="8970" max="8970" width="17.28515625" style="3" customWidth="1"/>
    <col min="8971" max="8971" width="9.140625" style="3"/>
    <col min="8972" max="8972" width="38.28515625" style="3" customWidth="1"/>
    <col min="8973" max="9216" width="9.140625" style="3"/>
    <col min="9217" max="9217" width="21.85546875" style="3" customWidth="1"/>
    <col min="9218" max="9218" width="11.42578125" style="3" customWidth="1"/>
    <col min="9219" max="9219" width="12.85546875" style="3" customWidth="1"/>
    <col min="9220" max="9220" width="12.7109375" style="3" customWidth="1"/>
    <col min="9221" max="9221" width="12.28515625" style="3" customWidth="1"/>
    <col min="9222" max="9222" width="10.28515625" style="3" customWidth="1"/>
    <col min="9223" max="9223" width="10.5703125" style="3" customWidth="1"/>
    <col min="9224" max="9225" width="11.28515625" style="3" customWidth="1"/>
    <col min="9226" max="9226" width="17.28515625" style="3" customWidth="1"/>
    <col min="9227" max="9227" width="9.140625" style="3"/>
    <col min="9228" max="9228" width="38.28515625" style="3" customWidth="1"/>
    <col min="9229" max="9472" width="9.140625" style="3"/>
    <col min="9473" max="9473" width="21.85546875" style="3" customWidth="1"/>
    <col min="9474" max="9474" width="11.42578125" style="3" customWidth="1"/>
    <col min="9475" max="9475" width="12.85546875" style="3" customWidth="1"/>
    <col min="9476" max="9476" width="12.7109375" style="3" customWidth="1"/>
    <col min="9477" max="9477" width="12.28515625" style="3" customWidth="1"/>
    <col min="9478" max="9478" width="10.28515625" style="3" customWidth="1"/>
    <col min="9479" max="9479" width="10.5703125" style="3" customWidth="1"/>
    <col min="9480" max="9481" width="11.28515625" style="3" customWidth="1"/>
    <col min="9482" max="9482" width="17.28515625" style="3" customWidth="1"/>
    <col min="9483" max="9483" width="9.140625" style="3"/>
    <col min="9484" max="9484" width="38.28515625" style="3" customWidth="1"/>
    <col min="9485" max="9728" width="9.140625" style="3"/>
    <col min="9729" max="9729" width="21.85546875" style="3" customWidth="1"/>
    <col min="9730" max="9730" width="11.42578125" style="3" customWidth="1"/>
    <col min="9731" max="9731" width="12.85546875" style="3" customWidth="1"/>
    <col min="9732" max="9732" width="12.7109375" style="3" customWidth="1"/>
    <col min="9733" max="9733" width="12.28515625" style="3" customWidth="1"/>
    <col min="9734" max="9734" width="10.28515625" style="3" customWidth="1"/>
    <col min="9735" max="9735" width="10.5703125" style="3" customWidth="1"/>
    <col min="9736" max="9737" width="11.28515625" style="3" customWidth="1"/>
    <col min="9738" max="9738" width="17.28515625" style="3" customWidth="1"/>
    <col min="9739" max="9739" width="9.140625" style="3"/>
    <col min="9740" max="9740" width="38.28515625" style="3" customWidth="1"/>
    <col min="9741" max="9984" width="9.140625" style="3"/>
    <col min="9985" max="9985" width="21.85546875" style="3" customWidth="1"/>
    <col min="9986" max="9986" width="11.42578125" style="3" customWidth="1"/>
    <col min="9987" max="9987" width="12.85546875" style="3" customWidth="1"/>
    <col min="9988" max="9988" width="12.7109375" style="3" customWidth="1"/>
    <col min="9989" max="9989" width="12.28515625" style="3" customWidth="1"/>
    <col min="9990" max="9990" width="10.28515625" style="3" customWidth="1"/>
    <col min="9991" max="9991" width="10.5703125" style="3" customWidth="1"/>
    <col min="9992" max="9993" width="11.28515625" style="3" customWidth="1"/>
    <col min="9994" max="9994" width="17.28515625" style="3" customWidth="1"/>
    <col min="9995" max="9995" width="9.140625" style="3"/>
    <col min="9996" max="9996" width="38.28515625" style="3" customWidth="1"/>
    <col min="9997" max="10240" width="9.140625" style="3"/>
    <col min="10241" max="10241" width="21.85546875" style="3" customWidth="1"/>
    <col min="10242" max="10242" width="11.42578125" style="3" customWidth="1"/>
    <col min="10243" max="10243" width="12.85546875" style="3" customWidth="1"/>
    <col min="10244" max="10244" width="12.7109375" style="3" customWidth="1"/>
    <col min="10245" max="10245" width="12.28515625" style="3" customWidth="1"/>
    <col min="10246" max="10246" width="10.28515625" style="3" customWidth="1"/>
    <col min="10247" max="10247" width="10.5703125" style="3" customWidth="1"/>
    <col min="10248" max="10249" width="11.28515625" style="3" customWidth="1"/>
    <col min="10250" max="10250" width="17.28515625" style="3" customWidth="1"/>
    <col min="10251" max="10251" width="9.140625" style="3"/>
    <col min="10252" max="10252" width="38.28515625" style="3" customWidth="1"/>
    <col min="10253" max="10496" width="9.140625" style="3"/>
    <col min="10497" max="10497" width="21.85546875" style="3" customWidth="1"/>
    <col min="10498" max="10498" width="11.42578125" style="3" customWidth="1"/>
    <col min="10499" max="10499" width="12.85546875" style="3" customWidth="1"/>
    <col min="10500" max="10500" width="12.7109375" style="3" customWidth="1"/>
    <col min="10501" max="10501" width="12.28515625" style="3" customWidth="1"/>
    <col min="10502" max="10502" width="10.28515625" style="3" customWidth="1"/>
    <col min="10503" max="10503" width="10.5703125" style="3" customWidth="1"/>
    <col min="10504" max="10505" width="11.28515625" style="3" customWidth="1"/>
    <col min="10506" max="10506" width="17.28515625" style="3" customWidth="1"/>
    <col min="10507" max="10507" width="9.140625" style="3"/>
    <col min="10508" max="10508" width="38.28515625" style="3" customWidth="1"/>
    <col min="10509" max="10752" width="9.140625" style="3"/>
    <col min="10753" max="10753" width="21.85546875" style="3" customWidth="1"/>
    <col min="10754" max="10754" width="11.42578125" style="3" customWidth="1"/>
    <col min="10755" max="10755" width="12.85546875" style="3" customWidth="1"/>
    <col min="10756" max="10756" width="12.7109375" style="3" customWidth="1"/>
    <col min="10757" max="10757" width="12.28515625" style="3" customWidth="1"/>
    <col min="10758" max="10758" width="10.28515625" style="3" customWidth="1"/>
    <col min="10759" max="10759" width="10.5703125" style="3" customWidth="1"/>
    <col min="10760" max="10761" width="11.28515625" style="3" customWidth="1"/>
    <col min="10762" max="10762" width="17.28515625" style="3" customWidth="1"/>
    <col min="10763" max="10763" width="9.140625" style="3"/>
    <col min="10764" max="10764" width="38.28515625" style="3" customWidth="1"/>
    <col min="10765" max="11008" width="9.140625" style="3"/>
    <col min="11009" max="11009" width="21.85546875" style="3" customWidth="1"/>
    <col min="11010" max="11010" width="11.42578125" style="3" customWidth="1"/>
    <col min="11011" max="11011" width="12.85546875" style="3" customWidth="1"/>
    <col min="11012" max="11012" width="12.7109375" style="3" customWidth="1"/>
    <col min="11013" max="11013" width="12.28515625" style="3" customWidth="1"/>
    <col min="11014" max="11014" width="10.28515625" style="3" customWidth="1"/>
    <col min="11015" max="11015" width="10.5703125" style="3" customWidth="1"/>
    <col min="11016" max="11017" width="11.28515625" style="3" customWidth="1"/>
    <col min="11018" max="11018" width="17.28515625" style="3" customWidth="1"/>
    <col min="11019" max="11019" width="9.140625" style="3"/>
    <col min="11020" max="11020" width="38.28515625" style="3" customWidth="1"/>
    <col min="11021" max="11264" width="9.140625" style="3"/>
    <col min="11265" max="11265" width="21.85546875" style="3" customWidth="1"/>
    <col min="11266" max="11266" width="11.42578125" style="3" customWidth="1"/>
    <col min="11267" max="11267" width="12.85546875" style="3" customWidth="1"/>
    <col min="11268" max="11268" width="12.7109375" style="3" customWidth="1"/>
    <col min="11269" max="11269" width="12.28515625" style="3" customWidth="1"/>
    <col min="11270" max="11270" width="10.28515625" style="3" customWidth="1"/>
    <col min="11271" max="11271" width="10.5703125" style="3" customWidth="1"/>
    <col min="11272" max="11273" width="11.28515625" style="3" customWidth="1"/>
    <col min="11274" max="11274" width="17.28515625" style="3" customWidth="1"/>
    <col min="11275" max="11275" width="9.140625" style="3"/>
    <col min="11276" max="11276" width="38.28515625" style="3" customWidth="1"/>
    <col min="11277" max="11520" width="9.140625" style="3"/>
    <col min="11521" max="11521" width="21.85546875" style="3" customWidth="1"/>
    <col min="11522" max="11522" width="11.42578125" style="3" customWidth="1"/>
    <col min="11523" max="11523" width="12.85546875" style="3" customWidth="1"/>
    <col min="11524" max="11524" width="12.7109375" style="3" customWidth="1"/>
    <col min="11525" max="11525" width="12.28515625" style="3" customWidth="1"/>
    <col min="11526" max="11526" width="10.28515625" style="3" customWidth="1"/>
    <col min="11527" max="11527" width="10.5703125" style="3" customWidth="1"/>
    <col min="11528" max="11529" width="11.28515625" style="3" customWidth="1"/>
    <col min="11530" max="11530" width="17.28515625" style="3" customWidth="1"/>
    <col min="11531" max="11531" width="9.140625" style="3"/>
    <col min="11532" max="11532" width="38.28515625" style="3" customWidth="1"/>
    <col min="11533" max="11776" width="9.140625" style="3"/>
    <col min="11777" max="11777" width="21.85546875" style="3" customWidth="1"/>
    <col min="11778" max="11778" width="11.42578125" style="3" customWidth="1"/>
    <col min="11779" max="11779" width="12.85546875" style="3" customWidth="1"/>
    <col min="11780" max="11780" width="12.7109375" style="3" customWidth="1"/>
    <col min="11781" max="11781" width="12.28515625" style="3" customWidth="1"/>
    <col min="11782" max="11782" width="10.28515625" style="3" customWidth="1"/>
    <col min="11783" max="11783" width="10.5703125" style="3" customWidth="1"/>
    <col min="11784" max="11785" width="11.28515625" style="3" customWidth="1"/>
    <col min="11786" max="11786" width="17.28515625" style="3" customWidth="1"/>
    <col min="11787" max="11787" width="9.140625" style="3"/>
    <col min="11788" max="11788" width="38.28515625" style="3" customWidth="1"/>
    <col min="11789" max="12032" width="9.140625" style="3"/>
    <col min="12033" max="12033" width="21.85546875" style="3" customWidth="1"/>
    <col min="12034" max="12034" width="11.42578125" style="3" customWidth="1"/>
    <col min="12035" max="12035" width="12.85546875" style="3" customWidth="1"/>
    <col min="12036" max="12036" width="12.7109375" style="3" customWidth="1"/>
    <col min="12037" max="12037" width="12.28515625" style="3" customWidth="1"/>
    <col min="12038" max="12038" width="10.28515625" style="3" customWidth="1"/>
    <col min="12039" max="12039" width="10.5703125" style="3" customWidth="1"/>
    <col min="12040" max="12041" width="11.28515625" style="3" customWidth="1"/>
    <col min="12042" max="12042" width="17.28515625" style="3" customWidth="1"/>
    <col min="12043" max="12043" width="9.140625" style="3"/>
    <col min="12044" max="12044" width="38.28515625" style="3" customWidth="1"/>
    <col min="12045" max="12288" width="9.140625" style="3"/>
    <col min="12289" max="12289" width="21.85546875" style="3" customWidth="1"/>
    <col min="12290" max="12290" width="11.42578125" style="3" customWidth="1"/>
    <col min="12291" max="12291" width="12.85546875" style="3" customWidth="1"/>
    <col min="12292" max="12292" width="12.7109375" style="3" customWidth="1"/>
    <col min="12293" max="12293" width="12.28515625" style="3" customWidth="1"/>
    <col min="12294" max="12294" width="10.28515625" style="3" customWidth="1"/>
    <col min="12295" max="12295" width="10.5703125" style="3" customWidth="1"/>
    <col min="12296" max="12297" width="11.28515625" style="3" customWidth="1"/>
    <col min="12298" max="12298" width="17.28515625" style="3" customWidth="1"/>
    <col min="12299" max="12299" width="9.140625" style="3"/>
    <col min="12300" max="12300" width="38.28515625" style="3" customWidth="1"/>
    <col min="12301" max="12544" width="9.140625" style="3"/>
    <col min="12545" max="12545" width="21.85546875" style="3" customWidth="1"/>
    <col min="12546" max="12546" width="11.42578125" style="3" customWidth="1"/>
    <col min="12547" max="12547" width="12.85546875" style="3" customWidth="1"/>
    <col min="12548" max="12548" width="12.7109375" style="3" customWidth="1"/>
    <col min="12549" max="12549" width="12.28515625" style="3" customWidth="1"/>
    <col min="12550" max="12550" width="10.28515625" style="3" customWidth="1"/>
    <col min="12551" max="12551" width="10.5703125" style="3" customWidth="1"/>
    <col min="12552" max="12553" width="11.28515625" style="3" customWidth="1"/>
    <col min="12554" max="12554" width="17.28515625" style="3" customWidth="1"/>
    <col min="12555" max="12555" width="9.140625" style="3"/>
    <col min="12556" max="12556" width="38.28515625" style="3" customWidth="1"/>
    <col min="12557" max="12800" width="9.140625" style="3"/>
    <col min="12801" max="12801" width="21.85546875" style="3" customWidth="1"/>
    <col min="12802" max="12802" width="11.42578125" style="3" customWidth="1"/>
    <col min="12803" max="12803" width="12.85546875" style="3" customWidth="1"/>
    <col min="12804" max="12804" width="12.7109375" style="3" customWidth="1"/>
    <col min="12805" max="12805" width="12.28515625" style="3" customWidth="1"/>
    <col min="12806" max="12806" width="10.28515625" style="3" customWidth="1"/>
    <col min="12807" max="12807" width="10.5703125" style="3" customWidth="1"/>
    <col min="12808" max="12809" width="11.28515625" style="3" customWidth="1"/>
    <col min="12810" max="12810" width="17.28515625" style="3" customWidth="1"/>
    <col min="12811" max="12811" width="9.140625" style="3"/>
    <col min="12812" max="12812" width="38.28515625" style="3" customWidth="1"/>
    <col min="12813" max="13056" width="9.140625" style="3"/>
    <col min="13057" max="13057" width="21.85546875" style="3" customWidth="1"/>
    <col min="13058" max="13058" width="11.42578125" style="3" customWidth="1"/>
    <col min="13059" max="13059" width="12.85546875" style="3" customWidth="1"/>
    <col min="13060" max="13060" width="12.7109375" style="3" customWidth="1"/>
    <col min="13061" max="13061" width="12.28515625" style="3" customWidth="1"/>
    <col min="13062" max="13062" width="10.28515625" style="3" customWidth="1"/>
    <col min="13063" max="13063" width="10.5703125" style="3" customWidth="1"/>
    <col min="13064" max="13065" width="11.28515625" style="3" customWidth="1"/>
    <col min="13066" max="13066" width="17.28515625" style="3" customWidth="1"/>
    <col min="13067" max="13067" width="9.140625" style="3"/>
    <col min="13068" max="13068" width="38.28515625" style="3" customWidth="1"/>
    <col min="13069" max="13312" width="9.140625" style="3"/>
    <col min="13313" max="13313" width="21.85546875" style="3" customWidth="1"/>
    <col min="13314" max="13314" width="11.42578125" style="3" customWidth="1"/>
    <col min="13315" max="13315" width="12.85546875" style="3" customWidth="1"/>
    <col min="13316" max="13316" width="12.7109375" style="3" customWidth="1"/>
    <col min="13317" max="13317" width="12.28515625" style="3" customWidth="1"/>
    <col min="13318" max="13318" width="10.28515625" style="3" customWidth="1"/>
    <col min="13319" max="13319" width="10.5703125" style="3" customWidth="1"/>
    <col min="13320" max="13321" width="11.28515625" style="3" customWidth="1"/>
    <col min="13322" max="13322" width="17.28515625" style="3" customWidth="1"/>
    <col min="13323" max="13323" width="9.140625" style="3"/>
    <col min="13324" max="13324" width="38.28515625" style="3" customWidth="1"/>
    <col min="13325" max="13568" width="9.140625" style="3"/>
    <col min="13569" max="13569" width="21.85546875" style="3" customWidth="1"/>
    <col min="13570" max="13570" width="11.42578125" style="3" customWidth="1"/>
    <col min="13571" max="13571" width="12.85546875" style="3" customWidth="1"/>
    <col min="13572" max="13572" width="12.7109375" style="3" customWidth="1"/>
    <col min="13573" max="13573" width="12.28515625" style="3" customWidth="1"/>
    <col min="13574" max="13574" width="10.28515625" style="3" customWidth="1"/>
    <col min="13575" max="13575" width="10.5703125" style="3" customWidth="1"/>
    <col min="13576" max="13577" width="11.28515625" style="3" customWidth="1"/>
    <col min="13578" max="13578" width="17.28515625" style="3" customWidth="1"/>
    <col min="13579" max="13579" width="9.140625" style="3"/>
    <col min="13580" max="13580" width="38.28515625" style="3" customWidth="1"/>
    <col min="13581" max="13824" width="9.140625" style="3"/>
    <col min="13825" max="13825" width="21.85546875" style="3" customWidth="1"/>
    <col min="13826" max="13826" width="11.42578125" style="3" customWidth="1"/>
    <col min="13827" max="13827" width="12.85546875" style="3" customWidth="1"/>
    <col min="13828" max="13828" width="12.7109375" style="3" customWidth="1"/>
    <col min="13829" max="13829" width="12.28515625" style="3" customWidth="1"/>
    <col min="13830" max="13830" width="10.28515625" style="3" customWidth="1"/>
    <col min="13831" max="13831" width="10.5703125" style="3" customWidth="1"/>
    <col min="13832" max="13833" width="11.28515625" style="3" customWidth="1"/>
    <col min="13834" max="13834" width="17.28515625" style="3" customWidth="1"/>
    <col min="13835" max="13835" width="9.140625" style="3"/>
    <col min="13836" max="13836" width="38.28515625" style="3" customWidth="1"/>
    <col min="13837" max="14080" width="9.140625" style="3"/>
    <col min="14081" max="14081" width="21.85546875" style="3" customWidth="1"/>
    <col min="14082" max="14082" width="11.42578125" style="3" customWidth="1"/>
    <col min="14083" max="14083" width="12.85546875" style="3" customWidth="1"/>
    <col min="14084" max="14084" width="12.7109375" style="3" customWidth="1"/>
    <col min="14085" max="14085" width="12.28515625" style="3" customWidth="1"/>
    <col min="14086" max="14086" width="10.28515625" style="3" customWidth="1"/>
    <col min="14087" max="14087" width="10.5703125" style="3" customWidth="1"/>
    <col min="14088" max="14089" width="11.28515625" style="3" customWidth="1"/>
    <col min="14090" max="14090" width="17.28515625" style="3" customWidth="1"/>
    <col min="14091" max="14091" width="9.140625" style="3"/>
    <col min="14092" max="14092" width="38.28515625" style="3" customWidth="1"/>
    <col min="14093" max="14336" width="9.140625" style="3"/>
    <col min="14337" max="14337" width="21.85546875" style="3" customWidth="1"/>
    <col min="14338" max="14338" width="11.42578125" style="3" customWidth="1"/>
    <col min="14339" max="14339" width="12.85546875" style="3" customWidth="1"/>
    <col min="14340" max="14340" width="12.7109375" style="3" customWidth="1"/>
    <col min="14341" max="14341" width="12.28515625" style="3" customWidth="1"/>
    <col min="14342" max="14342" width="10.28515625" style="3" customWidth="1"/>
    <col min="14343" max="14343" width="10.5703125" style="3" customWidth="1"/>
    <col min="14344" max="14345" width="11.28515625" style="3" customWidth="1"/>
    <col min="14346" max="14346" width="17.28515625" style="3" customWidth="1"/>
    <col min="14347" max="14347" width="9.140625" style="3"/>
    <col min="14348" max="14348" width="38.28515625" style="3" customWidth="1"/>
    <col min="14349" max="14592" width="9.140625" style="3"/>
    <col min="14593" max="14593" width="21.85546875" style="3" customWidth="1"/>
    <col min="14594" max="14594" width="11.42578125" style="3" customWidth="1"/>
    <col min="14595" max="14595" width="12.85546875" style="3" customWidth="1"/>
    <col min="14596" max="14596" width="12.7109375" style="3" customWidth="1"/>
    <col min="14597" max="14597" width="12.28515625" style="3" customWidth="1"/>
    <col min="14598" max="14598" width="10.28515625" style="3" customWidth="1"/>
    <col min="14599" max="14599" width="10.5703125" style="3" customWidth="1"/>
    <col min="14600" max="14601" width="11.28515625" style="3" customWidth="1"/>
    <col min="14602" max="14602" width="17.28515625" style="3" customWidth="1"/>
    <col min="14603" max="14603" width="9.140625" style="3"/>
    <col min="14604" max="14604" width="38.28515625" style="3" customWidth="1"/>
    <col min="14605" max="14848" width="9.140625" style="3"/>
    <col min="14849" max="14849" width="21.85546875" style="3" customWidth="1"/>
    <col min="14850" max="14850" width="11.42578125" style="3" customWidth="1"/>
    <col min="14851" max="14851" width="12.85546875" style="3" customWidth="1"/>
    <col min="14852" max="14852" width="12.7109375" style="3" customWidth="1"/>
    <col min="14853" max="14853" width="12.28515625" style="3" customWidth="1"/>
    <col min="14854" max="14854" width="10.28515625" style="3" customWidth="1"/>
    <col min="14855" max="14855" width="10.5703125" style="3" customWidth="1"/>
    <col min="14856" max="14857" width="11.28515625" style="3" customWidth="1"/>
    <col min="14858" max="14858" width="17.28515625" style="3" customWidth="1"/>
    <col min="14859" max="14859" width="9.140625" style="3"/>
    <col min="14860" max="14860" width="38.28515625" style="3" customWidth="1"/>
    <col min="14861" max="15104" width="9.140625" style="3"/>
    <col min="15105" max="15105" width="21.85546875" style="3" customWidth="1"/>
    <col min="15106" max="15106" width="11.42578125" style="3" customWidth="1"/>
    <col min="15107" max="15107" width="12.85546875" style="3" customWidth="1"/>
    <col min="15108" max="15108" width="12.7109375" style="3" customWidth="1"/>
    <col min="15109" max="15109" width="12.28515625" style="3" customWidth="1"/>
    <col min="15110" max="15110" width="10.28515625" style="3" customWidth="1"/>
    <col min="15111" max="15111" width="10.5703125" style="3" customWidth="1"/>
    <col min="15112" max="15113" width="11.28515625" style="3" customWidth="1"/>
    <col min="15114" max="15114" width="17.28515625" style="3" customWidth="1"/>
    <col min="15115" max="15115" width="9.140625" style="3"/>
    <col min="15116" max="15116" width="38.28515625" style="3" customWidth="1"/>
    <col min="15117" max="15360" width="9.140625" style="3"/>
    <col min="15361" max="15361" width="21.85546875" style="3" customWidth="1"/>
    <col min="15362" max="15362" width="11.42578125" style="3" customWidth="1"/>
    <col min="15363" max="15363" width="12.85546875" style="3" customWidth="1"/>
    <col min="15364" max="15364" width="12.7109375" style="3" customWidth="1"/>
    <col min="15365" max="15365" width="12.28515625" style="3" customWidth="1"/>
    <col min="15366" max="15366" width="10.28515625" style="3" customWidth="1"/>
    <col min="15367" max="15367" width="10.5703125" style="3" customWidth="1"/>
    <col min="15368" max="15369" width="11.28515625" style="3" customWidth="1"/>
    <col min="15370" max="15370" width="17.28515625" style="3" customWidth="1"/>
    <col min="15371" max="15371" width="9.140625" style="3"/>
    <col min="15372" max="15372" width="38.28515625" style="3" customWidth="1"/>
    <col min="15373" max="15616" width="9.140625" style="3"/>
    <col min="15617" max="15617" width="21.85546875" style="3" customWidth="1"/>
    <col min="15618" max="15618" width="11.42578125" style="3" customWidth="1"/>
    <col min="15619" max="15619" width="12.85546875" style="3" customWidth="1"/>
    <col min="15620" max="15620" width="12.7109375" style="3" customWidth="1"/>
    <col min="15621" max="15621" width="12.28515625" style="3" customWidth="1"/>
    <col min="15622" max="15622" width="10.28515625" style="3" customWidth="1"/>
    <col min="15623" max="15623" width="10.5703125" style="3" customWidth="1"/>
    <col min="15624" max="15625" width="11.28515625" style="3" customWidth="1"/>
    <col min="15626" max="15626" width="17.28515625" style="3" customWidth="1"/>
    <col min="15627" max="15627" width="9.140625" style="3"/>
    <col min="15628" max="15628" width="38.28515625" style="3" customWidth="1"/>
    <col min="15629" max="15872" width="9.140625" style="3"/>
    <col min="15873" max="15873" width="21.85546875" style="3" customWidth="1"/>
    <col min="15874" max="15874" width="11.42578125" style="3" customWidth="1"/>
    <col min="15875" max="15875" width="12.85546875" style="3" customWidth="1"/>
    <col min="15876" max="15876" width="12.7109375" style="3" customWidth="1"/>
    <col min="15877" max="15877" width="12.28515625" style="3" customWidth="1"/>
    <col min="15878" max="15878" width="10.28515625" style="3" customWidth="1"/>
    <col min="15879" max="15879" width="10.5703125" style="3" customWidth="1"/>
    <col min="15880" max="15881" width="11.28515625" style="3" customWidth="1"/>
    <col min="15882" max="15882" width="17.28515625" style="3" customWidth="1"/>
    <col min="15883" max="15883" width="9.140625" style="3"/>
    <col min="15884" max="15884" width="38.28515625" style="3" customWidth="1"/>
    <col min="15885" max="16128" width="9.140625" style="3"/>
    <col min="16129" max="16129" width="21.85546875" style="3" customWidth="1"/>
    <col min="16130" max="16130" width="11.42578125" style="3" customWidth="1"/>
    <col min="16131" max="16131" width="12.85546875" style="3" customWidth="1"/>
    <col min="16132" max="16132" width="12.7109375" style="3" customWidth="1"/>
    <col min="16133" max="16133" width="12.28515625" style="3" customWidth="1"/>
    <col min="16134" max="16134" width="10.28515625" style="3" customWidth="1"/>
    <col min="16135" max="16135" width="10.5703125" style="3" customWidth="1"/>
    <col min="16136" max="16137" width="11.28515625" style="3" customWidth="1"/>
    <col min="16138" max="16138" width="17.28515625" style="3" customWidth="1"/>
    <col min="16139" max="16139" width="9.140625" style="3"/>
    <col min="16140" max="16140" width="38.28515625" style="3" customWidth="1"/>
    <col min="16141" max="16384" width="9.140625" style="3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63</v>
      </c>
      <c r="M1" s="2"/>
    </row>
    <row r="2" spans="1:13" ht="68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</row>
    <row r="3" spans="1:13" s="6" customFormat="1" x14ac:dyDescent="0.25">
      <c r="A3" s="5" t="s">
        <v>54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6" customFormat="1" x14ac:dyDescent="0.25">
      <c r="A4" s="5" t="s">
        <v>53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6" customFormat="1" x14ac:dyDescent="0.25">
      <c r="A5" s="7" t="s">
        <v>40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s="6" customFormat="1" x14ac:dyDescent="0.25">
      <c r="A6" s="8"/>
      <c r="B6" s="9"/>
      <c r="C6" s="9"/>
      <c r="D6" s="9"/>
      <c r="E6" s="10"/>
      <c r="F6" s="9"/>
      <c r="G6" s="9"/>
      <c r="H6" s="9"/>
      <c r="I6" s="9"/>
      <c r="J6" s="9"/>
      <c r="K6" s="9"/>
      <c r="L6" s="9"/>
      <c r="M6" s="9"/>
    </row>
    <row r="7" spans="1:13" s="6" customFormat="1" x14ac:dyDescent="0.25">
      <c r="A7" s="11" t="s">
        <v>18</v>
      </c>
      <c r="B7" s="9"/>
      <c r="C7" s="9"/>
      <c r="D7" s="9"/>
      <c r="E7" s="10"/>
      <c r="F7" s="9"/>
      <c r="G7" s="9"/>
      <c r="H7" s="9"/>
      <c r="I7" s="9"/>
      <c r="J7" s="9"/>
      <c r="K7" s="9"/>
      <c r="L7" s="9"/>
      <c r="M7" s="9"/>
    </row>
    <row r="8" spans="1:13" s="15" customFormat="1" ht="95.25" customHeight="1" x14ac:dyDescent="0.25">
      <c r="A8" s="12" t="s">
        <v>19</v>
      </c>
      <c r="B8" s="12" t="s">
        <v>41</v>
      </c>
      <c r="C8" s="12" t="s">
        <v>2</v>
      </c>
      <c r="D8" s="13" t="s">
        <v>39</v>
      </c>
      <c r="E8" s="12" t="s">
        <v>20</v>
      </c>
      <c r="F8" s="12" t="s">
        <v>21</v>
      </c>
      <c r="G8" s="12" t="s">
        <v>22</v>
      </c>
      <c r="H8" s="14" t="s">
        <v>23</v>
      </c>
      <c r="I8" s="14" t="s">
        <v>56</v>
      </c>
      <c r="J8" s="12" t="s">
        <v>52</v>
      </c>
      <c r="K8" s="12" t="s">
        <v>64</v>
      </c>
      <c r="L8" s="12" t="s">
        <v>50</v>
      </c>
      <c r="M8" s="12" t="s">
        <v>15</v>
      </c>
    </row>
    <row r="9" spans="1:13" s="17" customFormat="1" ht="45" customHeight="1" x14ac:dyDescent="0.25">
      <c r="A9" s="16">
        <v>1</v>
      </c>
      <c r="B9" s="16">
        <v>2</v>
      </c>
      <c r="C9" s="16">
        <v>3</v>
      </c>
      <c r="D9" s="16">
        <v>4</v>
      </c>
      <c r="E9" s="16" t="s">
        <v>57</v>
      </c>
      <c r="F9" s="16">
        <v>6</v>
      </c>
      <c r="G9" s="16" t="s">
        <v>58</v>
      </c>
      <c r="H9" s="16">
        <v>8</v>
      </c>
      <c r="I9" s="16" t="s">
        <v>59</v>
      </c>
      <c r="J9" s="16">
        <v>10</v>
      </c>
      <c r="K9" s="16">
        <v>11</v>
      </c>
      <c r="L9" s="16" t="s">
        <v>60</v>
      </c>
      <c r="M9" s="16">
        <v>13</v>
      </c>
    </row>
    <row r="10" spans="1:13" x14ac:dyDescent="0.2">
      <c r="A10" s="18" t="s">
        <v>3</v>
      </c>
      <c r="B10" s="19" t="s">
        <v>0</v>
      </c>
      <c r="C10" s="20">
        <v>1206.2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">
      <c r="A11" s="21" t="s">
        <v>25</v>
      </c>
      <c r="B11" s="12" t="s">
        <v>42</v>
      </c>
      <c r="C11" s="14">
        <v>40542</v>
      </c>
      <c r="D11" s="14">
        <v>131396.79999999999</v>
      </c>
      <c r="E11" s="14">
        <f>D11/C10</f>
        <v>108.93450505720443</v>
      </c>
      <c r="F11" s="14">
        <v>365</v>
      </c>
      <c r="G11" s="14">
        <f>E11/F11</f>
        <v>0.29845069878686148</v>
      </c>
      <c r="H11" s="16">
        <v>8</v>
      </c>
      <c r="I11" s="14">
        <f>G11/H11</f>
        <v>3.7306337348357685E-2</v>
      </c>
      <c r="J11" s="22">
        <v>541.1</v>
      </c>
      <c r="K11" s="12">
        <v>6</v>
      </c>
      <c r="L11" s="14">
        <f>I11*J11*K11</f>
        <v>121.11875483517807</v>
      </c>
      <c r="M11" s="12"/>
    </row>
    <row r="12" spans="1:13" ht="24" x14ac:dyDescent="0.2">
      <c r="A12" s="21" t="s">
        <v>26</v>
      </c>
      <c r="B12" s="12" t="s">
        <v>5</v>
      </c>
      <c r="C12" s="23">
        <v>151.25</v>
      </c>
      <c r="D12" s="14">
        <v>320050.67</v>
      </c>
      <c r="E12" s="14">
        <f>D12/C10</f>
        <v>265.3379787763223</v>
      </c>
      <c r="F12" s="14">
        <v>277</v>
      </c>
      <c r="G12" s="14">
        <f>(E12/F12)</f>
        <v>0.95789884034773398</v>
      </c>
      <c r="H12" s="16">
        <v>24</v>
      </c>
      <c r="I12" s="14">
        <f>G12/H12</f>
        <v>3.9912451681155585E-2</v>
      </c>
      <c r="J12" s="22">
        <f>J11</f>
        <v>541.1</v>
      </c>
      <c r="K12" s="12">
        <f>K11</f>
        <v>6</v>
      </c>
      <c r="L12" s="14">
        <f>I12*J12*K12</f>
        <v>129.57976562803972</v>
      </c>
      <c r="M12" s="12" t="s">
        <v>6</v>
      </c>
    </row>
    <row r="13" spans="1:13" x14ac:dyDescent="0.2">
      <c r="A13" s="21" t="s">
        <v>27</v>
      </c>
      <c r="B13" s="12" t="s">
        <v>7</v>
      </c>
      <c r="C13" s="14">
        <v>277</v>
      </c>
      <c r="D13" s="14">
        <v>18505.919999999998</v>
      </c>
      <c r="E13" s="14">
        <f>D13/C10</f>
        <v>15.342331288343557</v>
      </c>
      <c r="F13" s="14">
        <v>365</v>
      </c>
      <c r="G13" s="14">
        <f>E13/F13</f>
        <v>4.2033784351626184E-2</v>
      </c>
      <c r="H13" s="16">
        <v>8</v>
      </c>
      <c r="I13" s="14">
        <f t="shared" ref="I13:I14" si="0">G13/H13</f>
        <v>5.254223043953273E-3</v>
      </c>
      <c r="J13" s="22">
        <f>J11</f>
        <v>541.1</v>
      </c>
      <c r="K13" s="12">
        <f>K11</f>
        <v>6</v>
      </c>
      <c r="L13" s="14">
        <f t="shared" ref="L13:L14" si="1">I13*J13*K13</f>
        <v>17.058360534498696</v>
      </c>
      <c r="M13" s="12"/>
    </row>
    <row r="14" spans="1:13" x14ac:dyDescent="0.2">
      <c r="A14" s="21" t="s">
        <v>30</v>
      </c>
      <c r="B14" s="12" t="s">
        <v>7</v>
      </c>
      <c r="C14" s="14">
        <v>275</v>
      </c>
      <c r="D14" s="14">
        <v>16812.37</v>
      </c>
      <c r="E14" s="14">
        <f>D14/C10</f>
        <v>13.938293815287679</v>
      </c>
      <c r="F14" s="14">
        <v>365</v>
      </c>
      <c r="G14" s="14">
        <f>E14/F14</f>
        <v>3.8187106343253917E-2</v>
      </c>
      <c r="H14" s="16">
        <v>8</v>
      </c>
      <c r="I14" s="14">
        <f t="shared" si="0"/>
        <v>4.7733882929067396E-3</v>
      </c>
      <c r="J14" s="22">
        <f>J11</f>
        <v>541.1</v>
      </c>
      <c r="K14" s="12">
        <f>K11</f>
        <v>6</v>
      </c>
      <c r="L14" s="14">
        <f t="shared" si="1"/>
        <v>15.497282431751021</v>
      </c>
      <c r="M14" s="12"/>
    </row>
    <row r="15" spans="1:13" x14ac:dyDescent="0.2">
      <c r="A15" s="18" t="s">
        <v>28</v>
      </c>
      <c r="B15" s="12"/>
      <c r="C15" s="12"/>
      <c r="D15" s="24">
        <f>SUM(D11:D14)</f>
        <v>486765.75999999995</v>
      </c>
      <c r="E15" s="24">
        <f>SUM(E11:E14)</f>
        <v>403.55310893715796</v>
      </c>
      <c r="F15" s="24"/>
      <c r="G15" s="24">
        <f>SUM(G11:G14)</f>
        <v>1.3365704298294754</v>
      </c>
      <c r="H15" s="16"/>
      <c r="I15" s="24">
        <f>SUM(I11:I14)</f>
        <v>8.7246400366373281E-2</v>
      </c>
      <c r="J15" s="24"/>
      <c r="K15" s="13"/>
      <c r="L15" s="24">
        <f>SUM(L11:L14)</f>
        <v>283.25416342946755</v>
      </c>
      <c r="M15" s="12"/>
    </row>
    <row r="16" spans="1:13" x14ac:dyDescent="0.2">
      <c r="A16" s="25" t="s">
        <v>31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4" ht="24" x14ac:dyDescent="0.2">
      <c r="A17" s="21" t="s">
        <v>29</v>
      </c>
      <c r="B17" s="12" t="s">
        <v>43</v>
      </c>
      <c r="C17" s="14">
        <v>10</v>
      </c>
      <c r="D17" s="14">
        <v>72000</v>
      </c>
      <c r="E17" s="14">
        <f>D17/C10</f>
        <v>59.691593433924723</v>
      </c>
      <c r="F17" s="14">
        <f>(365/12)*C17</f>
        <v>304.16666666666669</v>
      </c>
      <c r="G17" s="14">
        <f t="shared" ref="G17:G26" si="2">E17/F17</f>
        <v>0.19624633457728674</v>
      </c>
      <c r="H17" s="16">
        <v>8</v>
      </c>
      <c r="I17" s="14">
        <f>G17/H17</f>
        <v>2.4530791822160843E-2</v>
      </c>
      <c r="J17" s="14">
        <f>J11</f>
        <v>541.1</v>
      </c>
      <c r="K17" s="12">
        <f>K11</f>
        <v>6</v>
      </c>
      <c r="L17" s="14">
        <f>I17*J17*K17</f>
        <v>79.641668729827401</v>
      </c>
      <c r="M17" s="12"/>
      <c r="N17" s="26"/>
    </row>
    <row r="18" spans="1:14" x14ac:dyDescent="0.2">
      <c r="A18" s="21" t="s">
        <v>9</v>
      </c>
      <c r="B18" s="12" t="s">
        <v>7</v>
      </c>
      <c r="C18" s="13">
        <f>31.2+31.2</f>
        <v>62.4</v>
      </c>
      <c r="D18" s="14">
        <v>45129.25</v>
      </c>
      <c r="E18" s="14">
        <f>D18/C10</f>
        <v>37.414400596915932</v>
      </c>
      <c r="F18" s="14">
        <v>365</v>
      </c>
      <c r="G18" s="14">
        <f t="shared" si="2"/>
        <v>0.10250520711483817</v>
      </c>
      <c r="H18" s="16">
        <v>8</v>
      </c>
      <c r="I18" s="14">
        <f t="shared" ref="I18:I26" si="3">G18/H18</f>
        <v>1.2813150889354771E-2</v>
      </c>
      <c r="J18" s="14">
        <f>J11</f>
        <v>541.1</v>
      </c>
      <c r="K18" s="12">
        <f>K11</f>
        <v>6</v>
      </c>
      <c r="L18" s="14">
        <f t="shared" ref="L18:L26" si="4">I18*J18*K18</f>
        <v>41.599175677379201</v>
      </c>
      <c r="M18" s="12"/>
      <c r="N18" s="26"/>
    </row>
    <row r="19" spans="1:14" x14ac:dyDescent="0.2">
      <c r="A19" s="27" t="s">
        <v>32</v>
      </c>
      <c r="B19" s="12" t="s">
        <v>12</v>
      </c>
      <c r="C19" s="13">
        <v>5</v>
      </c>
      <c r="D19" s="14">
        <v>9550</v>
      </c>
      <c r="E19" s="14">
        <f>D19/C10</f>
        <v>7.9174266290830708</v>
      </c>
      <c r="F19" s="14">
        <v>365</v>
      </c>
      <c r="G19" s="14">
        <f t="shared" si="2"/>
        <v>2.1691579805707042E-2</v>
      </c>
      <c r="H19" s="16">
        <v>8</v>
      </c>
      <c r="I19" s="14">
        <f t="shared" si="3"/>
        <v>2.7114474757133802E-3</v>
      </c>
      <c r="J19" s="14">
        <f>J11</f>
        <v>541.1</v>
      </c>
      <c r="K19" s="12">
        <f>K11</f>
        <v>6</v>
      </c>
      <c r="L19" s="14">
        <f t="shared" si="4"/>
        <v>8.80298537465106</v>
      </c>
      <c r="M19" s="12"/>
      <c r="N19" s="26"/>
    </row>
    <row r="20" spans="1:14" x14ac:dyDescent="0.2">
      <c r="A20" s="27"/>
      <c r="B20" s="12" t="s">
        <v>7</v>
      </c>
      <c r="C20" s="13">
        <v>149.88399999999999</v>
      </c>
      <c r="D20" s="14">
        <v>24581</v>
      </c>
      <c r="E20" s="14">
        <f>D20/C10</f>
        <v>20.378875808323659</v>
      </c>
      <c r="F20" s="14">
        <v>365</v>
      </c>
      <c r="G20" s="14">
        <f t="shared" si="2"/>
        <v>5.5832536461160709E-2</v>
      </c>
      <c r="H20" s="16">
        <v>8</v>
      </c>
      <c r="I20" s="14">
        <f t="shared" si="3"/>
        <v>6.9790670576450886E-3</v>
      </c>
      <c r="J20" s="14">
        <f>J11</f>
        <v>541.1</v>
      </c>
      <c r="K20" s="12">
        <f>K11</f>
        <v>6</v>
      </c>
      <c r="L20" s="14">
        <f t="shared" si="4"/>
        <v>22.658239109350546</v>
      </c>
      <c r="M20" s="12"/>
      <c r="N20" s="26"/>
    </row>
    <row r="21" spans="1:14" ht="24" x14ac:dyDescent="0.2">
      <c r="A21" s="21" t="s">
        <v>10</v>
      </c>
      <c r="B21" s="12" t="s">
        <v>11</v>
      </c>
      <c r="C21" s="16">
        <v>23.6</v>
      </c>
      <c r="D21" s="14">
        <v>13964</v>
      </c>
      <c r="E21" s="14">
        <f>D21/C10</f>
        <v>11.576852926546177</v>
      </c>
      <c r="F21" s="14">
        <v>365</v>
      </c>
      <c r="G21" s="14">
        <f t="shared" si="2"/>
        <v>3.1717405278208703E-2</v>
      </c>
      <c r="H21" s="16">
        <v>8</v>
      </c>
      <c r="I21" s="14">
        <f t="shared" si="3"/>
        <v>3.9646756597760879E-3</v>
      </c>
      <c r="J21" s="14">
        <f>J11</f>
        <v>541.1</v>
      </c>
      <c r="K21" s="12">
        <f>K11</f>
        <v>6</v>
      </c>
      <c r="L21" s="14">
        <f t="shared" si="4"/>
        <v>12.87171599702905</v>
      </c>
      <c r="M21" s="12"/>
      <c r="N21" s="26"/>
    </row>
    <row r="22" spans="1:14" x14ac:dyDescent="0.2">
      <c r="A22" s="21" t="s">
        <v>44</v>
      </c>
      <c r="B22" s="12" t="s">
        <v>11</v>
      </c>
      <c r="C22" s="16">
        <v>40</v>
      </c>
      <c r="D22" s="14">
        <v>20160</v>
      </c>
      <c r="E22" s="14">
        <f>D22/C10</f>
        <v>16.713646161498922</v>
      </c>
      <c r="F22" s="14">
        <v>365</v>
      </c>
      <c r="G22" s="14">
        <f t="shared" si="2"/>
        <v>4.5790811401366906E-2</v>
      </c>
      <c r="H22" s="16">
        <v>8</v>
      </c>
      <c r="I22" s="14">
        <f t="shared" si="3"/>
        <v>5.7238514251708632E-3</v>
      </c>
      <c r="J22" s="14">
        <f>J11</f>
        <v>541.1</v>
      </c>
      <c r="K22" s="12">
        <f>K11</f>
        <v>6</v>
      </c>
      <c r="L22" s="14">
        <f t="shared" si="4"/>
        <v>18.583056036959725</v>
      </c>
      <c r="M22" s="12"/>
      <c r="N22" s="26"/>
    </row>
    <row r="23" spans="1:14" x14ac:dyDescent="0.2">
      <c r="A23" s="21" t="s">
        <v>34</v>
      </c>
      <c r="B23" s="12" t="s">
        <v>43</v>
      </c>
      <c r="C23" s="16">
        <v>12</v>
      </c>
      <c r="D23" s="14">
        <v>28955.16</v>
      </c>
      <c r="E23" s="14">
        <f>D23/C10</f>
        <v>24.005272757419995</v>
      </c>
      <c r="F23" s="14">
        <v>365</v>
      </c>
      <c r="G23" s="14">
        <f t="shared" si="2"/>
        <v>6.5767870568273962E-2</v>
      </c>
      <c r="H23" s="16">
        <v>8</v>
      </c>
      <c r="I23" s="14">
        <f t="shared" si="3"/>
        <v>8.2209838210342452E-3</v>
      </c>
      <c r="J23" s="14">
        <f>J11</f>
        <v>541.1</v>
      </c>
      <c r="K23" s="12">
        <f>K11</f>
        <v>6</v>
      </c>
      <c r="L23" s="14">
        <f t="shared" si="4"/>
        <v>26.690246073369781</v>
      </c>
      <c r="M23" s="12"/>
      <c r="N23" s="26"/>
    </row>
    <row r="24" spans="1:14" x14ac:dyDescent="0.2">
      <c r="A24" s="21" t="s">
        <v>35</v>
      </c>
      <c r="B24" s="12" t="s">
        <v>0</v>
      </c>
      <c r="C24" s="16">
        <v>12</v>
      </c>
      <c r="D24" s="14">
        <v>9248.76</v>
      </c>
      <c r="E24" s="14">
        <f>D24/C10</f>
        <v>7.6676836345548001</v>
      </c>
      <c r="F24" s="14">
        <v>365</v>
      </c>
      <c r="G24" s="14">
        <f t="shared" si="2"/>
        <v>2.1007352423437809E-2</v>
      </c>
      <c r="H24" s="16">
        <v>8</v>
      </c>
      <c r="I24" s="14">
        <f t="shared" si="3"/>
        <v>2.6259190529297261E-3</v>
      </c>
      <c r="J24" s="14">
        <f>J11</f>
        <v>541.1</v>
      </c>
      <c r="K24" s="12">
        <f>K11</f>
        <v>6</v>
      </c>
      <c r="L24" s="14">
        <f t="shared" si="4"/>
        <v>8.5253087972416495</v>
      </c>
      <c r="M24" s="12"/>
      <c r="N24" s="26"/>
    </row>
    <row r="25" spans="1:14" x14ac:dyDescent="0.2">
      <c r="A25" s="21" t="s">
        <v>36</v>
      </c>
      <c r="B25" s="12" t="s">
        <v>45</v>
      </c>
      <c r="C25" s="16">
        <v>10</v>
      </c>
      <c r="D25" s="14">
        <v>2995</v>
      </c>
      <c r="E25" s="14">
        <f>D25/C10</f>
        <v>2.4830044768695076</v>
      </c>
      <c r="F25" s="14">
        <v>365</v>
      </c>
      <c r="G25" s="14">
        <f t="shared" si="2"/>
        <v>6.802751991423309E-3</v>
      </c>
      <c r="H25" s="16">
        <v>8</v>
      </c>
      <c r="I25" s="14">
        <f t="shared" si="3"/>
        <v>8.5034399892791363E-4</v>
      </c>
      <c r="J25" s="14">
        <f>J11</f>
        <v>541.1</v>
      </c>
      <c r="K25" s="12">
        <f>K11</f>
        <v>6</v>
      </c>
      <c r="L25" s="14">
        <f t="shared" si="4"/>
        <v>2.7607268269193641</v>
      </c>
      <c r="M25" s="12"/>
      <c r="N25" s="26"/>
    </row>
    <row r="26" spans="1:14" x14ac:dyDescent="0.2">
      <c r="A26" s="21" t="s">
        <v>37</v>
      </c>
      <c r="B26" s="12" t="s">
        <v>43</v>
      </c>
      <c r="C26" s="16">
        <v>12</v>
      </c>
      <c r="D26" s="14">
        <v>40800</v>
      </c>
      <c r="E26" s="14">
        <f>D26/C10</f>
        <v>33.825236279224008</v>
      </c>
      <c r="F26" s="14">
        <v>365</v>
      </c>
      <c r="G26" s="14">
        <f t="shared" si="2"/>
        <v>9.2671880217052083E-2</v>
      </c>
      <c r="H26" s="16">
        <v>8</v>
      </c>
      <c r="I26" s="14">
        <f t="shared" si="3"/>
        <v>1.158398502713151E-2</v>
      </c>
      <c r="J26" s="14">
        <f t="shared" ref="J26" si="5">J18</f>
        <v>541.1</v>
      </c>
      <c r="K26" s="12">
        <f>K11</f>
        <v>6</v>
      </c>
      <c r="L26" s="14">
        <f t="shared" si="4"/>
        <v>37.608565789085162</v>
      </c>
      <c r="M26" s="12"/>
      <c r="N26" s="26"/>
    </row>
    <row r="27" spans="1:14" x14ac:dyDescent="0.2">
      <c r="A27" s="18" t="s">
        <v>28</v>
      </c>
      <c r="B27" s="12"/>
      <c r="C27" s="12"/>
      <c r="D27" s="24">
        <f>SUM(D17:D26)</f>
        <v>267383.17000000004</v>
      </c>
      <c r="E27" s="24">
        <f>SUM(E17:E26)</f>
        <v>221.67399270436078</v>
      </c>
      <c r="F27" s="24"/>
      <c r="G27" s="24">
        <f>SUM(G17:G26)</f>
        <v>0.64003372983875539</v>
      </c>
      <c r="H27" s="13"/>
      <c r="I27" s="24">
        <f>SUM(I17:I26)</f>
        <v>8.0004216229844424E-2</v>
      </c>
      <c r="J27" s="24"/>
      <c r="K27" s="13"/>
      <c r="L27" s="28">
        <f>SUM(L17:L26)</f>
        <v>259.7416884118129</v>
      </c>
      <c r="M27" s="12"/>
      <c r="N27" s="26"/>
    </row>
    <row r="28" spans="1:14" ht="29.25" customHeight="1" x14ac:dyDescent="0.2">
      <c r="A28" s="29" t="s">
        <v>38</v>
      </c>
      <c r="B28" s="29"/>
      <c r="C28" s="29"/>
      <c r="D28" s="29"/>
      <c r="E28" s="29"/>
      <c r="F28" s="29"/>
      <c r="G28" s="29"/>
      <c r="H28" s="29"/>
      <c r="I28" s="24">
        <f>I27+I15</f>
        <v>0.1672506165962177</v>
      </c>
      <c r="J28" s="12"/>
      <c r="K28" s="12"/>
      <c r="L28" s="24">
        <f>L15+L27</f>
        <v>542.99585184128046</v>
      </c>
      <c r="M28" s="19"/>
    </row>
    <row r="29" spans="1:14" x14ac:dyDescent="0.2">
      <c r="A29" s="30"/>
      <c r="B29" s="31"/>
      <c r="C29" s="31"/>
      <c r="D29" s="31"/>
      <c r="E29" s="31"/>
      <c r="F29" s="31"/>
      <c r="G29" s="31"/>
      <c r="H29" s="31"/>
      <c r="I29" s="32"/>
      <c r="J29" s="33"/>
      <c r="K29" s="33"/>
      <c r="L29" s="32"/>
      <c r="M29" s="33"/>
    </row>
  </sheetData>
  <mergeCells count="8">
    <mergeCell ref="L1:M2"/>
    <mergeCell ref="A28:H28"/>
    <mergeCell ref="A19:A20"/>
    <mergeCell ref="C10:M10"/>
    <mergeCell ref="A16:M16"/>
    <mergeCell ref="A3:M3"/>
    <mergeCell ref="A5:M5"/>
    <mergeCell ref="A4:M4"/>
  </mergeCells>
  <pageMargins left="0.78740157480314965" right="0.39370078740157483" top="0.78740157480314965" bottom="0.78740157480314965" header="0" footer="0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28"/>
  <sheetViews>
    <sheetView zoomScaleNormal="100" workbookViewId="0">
      <selection activeCell="F8" sqref="F8"/>
    </sheetView>
  </sheetViews>
  <sheetFormatPr defaultRowHeight="15" x14ac:dyDescent="0.2"/>
  <cols>
    <col min="1" max="1" width="40.42578125" style="34" customWidth="1"/>
    <col min="2" max="2" width="10.140625" style="3" customWidth="1"/>
    <col min="3" max="3" width="13.28515625" style="3" customWidth="1"/>
    <col min="4" max="4" width="14.140625" style="3" customWidth="1"/>
    <col min="5" max="5" width="13.28515625" style="3" customWidth="1"/>
    <col min="6" max="6" width="11.140625" style="3" customWidth="1"/>
    <col min="7" max="7" width="13.42578125" style="3" customWidth="1"/>
    <col min="8" max="8" width="12.7109375" style="3" customWidth="1"/>
    <col min="9" max="9" width="15.42578125" style="3" customWidth="1"/>
    <col min="10" max="10" width="13.140625" style="3" customWidth="1"/>
    <col min="11" max="11" width="15.5703125" style="3" customWidth="1"/>
    <col min="12" max="254" width="9.140625" style="3"/>
    <col min="255" max="255" width="21.85546875" style="3" customWidth="1"/>
    <col min="256" max="256" width="11.42578125" style="3" customWidth="1"/>
    <col min="257" max="257" width="12.85546875" style="3" customWidth="1"/>
    <col min="258" max="258" width="12.7109375" style="3" customWidth="1"/>
    <col min="259" max="259" width="12.28515625" style="3" customWidth="1"/>
    <col min="260" max="260" width="10.28515625" style="3" customWidth="1"/>
    <col min="261" max="261" width="10.5703125" style="3" customWidth="1"/>
    <col min="262" max="263" width="11.28515625" style="3" customWidth="1"/>
    <col min="264" max="264" width="17.28515625" style="3" customWidth="1"/>
    <col min="265" max="265" width="9.140625" style="3"/>
    <col min="266" max="266" width="38.28515625" style="3" customWidth="1"/>
    <col min="267" max="510" width="9.140625" style="3"/>
    <col min="511" max="511" width="21.85546875" style="3" customWidth="1"/>
    <col min="512" max="512" width="11.42578125" style="3" customWidth="1"/>
    <col min="513" max="513" width="12.85546875" style="3" customWidth="1"/>
    <col min="514" max="514" width="12.7109375" style="3" customWidth="1"/>
    <col min="515" max="515" width="12.28515625" style="3" customWidth="1"/>
    <col min="516" max="516" width="10.28515625" style="3" customWidth="1"/>
    <col min="517" max="517" width="10.5703125" style="3" customWidth="1"/>
    <col min="518" max="519" width="11.28515625" style="3" customWidth="1"/>
    <col min="520" max="520" width="17.28515625" style="3" customWidth="1"/>
    <col min="521" max="521" width="9.140625" style="3"/>
    <col min="522" max="522" width="38.28515625" style="3" customWidth="1"/>
    <col min="523" max="766" width="9.140625" style="3"/>
    <col min="767" max="767" width="21.85546875" style="3" customWidth="1"/>
    <col min="768" max="768" width="11.42578125" style="3" customWidth="1"/>
    <col min="769" max="769" width="12.85546875" style="3" customWidth="1"/>
    <col min="770" max="770" width="12.7109375" style="3" customWidth="1"/>
    <col min="771" max="771" width="12.28515625" style="3" customWidth="1"/>
    <col min="772" max="772" width="10.28515625" style="3" customWidth="1"/>
    <col min="773" max="773" width="10.5703125" style="3" customWidth="1"/>
    <col min="774" max="775" width="11.28515625" style="3" customWidth="1"/>
    <col min="776" max="776" width="17.28515625" style="3" customWidth="1"/>
    <col min="777" max="777" width="9.140625" style="3"/>
    <col min="778" max="778" width="38.28515625" style="3" customWidth="1"/>
    <col min="779" max="1022" width="9.140625" style="3"/>
    <col min="1023" max="1023" width="21.85546875" style="3" customWidth="1"/>
    <col min="1024" max="1024" width="11.42578125" style="3" customWidth="1"/>
    <col min="1025" max="1025" width="12.85546875" style="3" customWidth="1"/>
    <col min="1026" max="1026" width="12.7109375" style="3" customWidth="1"/>
    <col min="1027" max="1027" width="12.28515625" style="3" customWidth="1"/>
    <col min="1028" max="1028" width="10.28515625" style="3" customWidth="1"/>
    <col min="1029" max="1029" width="10.5703125" style="3" customWidth="1"/>
    <col min="1030" max="1031" width="11.28515625" style="3" customWidth="1"/>
    <col min="1032" max="1032" width="17.28515625" style="3" customWidth="1"/>
    <col min="1033" max="1033" width="9.140625" style="3"/>
    <col min="1034" max="1034" width="38.28515625" style="3" customWidth="1"/>
    <col min="1035" max="1278" width="9.140625" style="3"/>
    <col min="1279" max="1279" width="21.85546875" style="3" customWidth="1"/>
    <col min="1280" max="1280" width="11.42578125" style="3" customWidth="1"/>
    <col min="1281" max="1281" width="12.85546875" style="3" customWidth="1"/>
    <col min="1282" max="1282" width="12.7109375" style="3" customWidth="1"/>
    <col min="1283" max="1283" width="12.28515625" style="3" customWidth="1"/>
    <col min="1284" max="1284" width="10.28515625" style="3" customWidth="1"/>
    <col min="1285" max="1285" width="10.5703125" style="3" customWidth="1"/>
    <col min="1286" max="1287" width="11.28515625" style="3" customWidth="1"/>
    <col min="1288" max="1288" width="17.28515625" style="3" customWidth="1"/>
    <col min="1289" max="1289" width="9.140625" style="3"/>
    <col min="1290" max="1290" width="38.28515625" style="3" customWidth="1"/>
    <col min="1291" max="1534" width="9.140625" style="3"/>
    <col min="1535" max="1535" width="21.85546875" style="3" customWidth="1"/>
    <col min="1536" max="1536" width="11.42578125" style="3" customWidth="1"/>
    <col min="1537" max="1537" width="12.85546875" style="3" customWidth="1"/>
    <col min="1538" max="1538" width="12.7109375" style="3" customWidth="1"/>
    <col min="1539" max="1539" width="12.28515625" style="3" customWidth="1"/>
    <col min="1540" max="1540" width="10.28515625" style="3" customWidth="1"/>
    <col min="1541" max="1541" width="10.5703125" style="3" customWidth="1"/>
    <col min="1542" max="1543" width="11.28515625" style="3" customWidth="1"/>
    <col min="1544" max="1544" width="17.28515625" style="3" customWidth="1"/>
    <col min="1545" max="1545" width="9.140625" style="3"/>
    <col min="1546" max="1546" width="38.28515625" style="3" customWidth="1"/>
    <col min="1547" max="1790" width="9.140625" style="3"/>
    <col min="1791" max="1791" width="21.85546875" style="3" customWidth="1"/>
    <col min="1792" max="1792" width="11.42578125" style="3" customWidth="1"/>
    <col min="1793" max="1793" width="12.85546875" style="3" customWidth="1"/>
    <col min="1794" max="1794" width="12.7109375" style="3" customWidth="1"/>
    <col min="1795" max="1795" width="12.28515625" style="3" customWidth="1"/>
    <col min="1796" max="1796" width="10.28515625" style="3" customWidth="1"/>
    <col min="1797" max="1797" width="10.5703125" style="3" customWidth="1"/>
    <col min="1798" max="1799" width="11.28515625" style="3" customWidth="1"/>
    <col min="1800" max="1800" width="17.28515625" style="3" customWidth="1"/>
    <col min="1801" max="1801" width="9.140625" style="3"/>
    <col min="1802" max="1802" width="38.28515625" style="3" customWidth="1"/>
    <col min="1803" max="2046" width="9.140625" style="3"/>
    <col min="2047" max="2047" width="21.85546875" style="3" customWidth="1"/>
    <col min="2048" max="2048" width="11.42578125" style="3" customWidth="1"/>
    <col min="2049" max="2049" width="12.85546875" style="3" customWidth="1"/>
    <col min="2050" max="2050" width="12.7109375" style="3" customWidth="1"/>
    <col min="2051" max="2051" width="12.28515625" style="3" customWidth="1"/>
    <col min="2052" max="2052" width="10.28515625" style="3" customWidth="1"/>
    <col min="2053" max="2053" width="10.5703125" style="3" customWidth="1"/>
    <col min="2054" max="2055" width="11.28515625" style="3" customWidth="1"/>
    <col min="2056" max="2056" width="17.28515625" style="3" customWidth="1"/>
    <col min="2057" max="2057" width="9.140625" style="3"/>
    <col min="2058" max="2058" width="38.28515625" style="3" customWidth="1"/>
    <col min="2059" max="2302" width="9.140625" style="3"/>
    <col min="2303" max="2303" width="21.85546875" style="3" customWidth="1"/>
    <col min="2304" max="2304" width="11.42578125" style="3" customWidth="1"/>
    <col min="2305" max="2305" width="12.85546875" style="3" customWidth="1"/>
    <col min="2306" max="2306" width="12.7109375" style="3" customWidth="1"/>
    <col min="2307" max="2307" width="12.28515625" style="3" customWidth="1"/>
    <col min="2308" max="2308" width="10.28515625" style="3" customWidth="1"/>
    <col min="2309" max="2309" width="10.5703125" style="3" customWidth="1"/>
    <col min="2310" max="2311" width="11.28515625" style="3" customWidth="1"/>
    <col min="2312" max="2312" width="17.28515625" style="3" customWidth="1"/>
    <col min="2313" max="2313" width="9.140625" style="3"/>
    <col min="2314" max="2314" width="38.28515625" style="3" customWidth="1"/>
    <col min="2315" max="2558" width="9.140625" style="3"/>
    <col min="2559" max="2559" width="21.85546875" style="3" customWidth="1"/>
    <col min="2560" max="2560" width="11.42578125" style="3" customWidth="1"/>
    <col min="2561" max="2561" width="12.85546875" style="3" customWidth="1"/>
    <col min="2562" max="2562" width="12.7109375" style="3" customWidth="1"/>
    <col min="2563" max="2563" width="12.28515625" style="3" customWidth="1"/>
    <col min="2564" max="2564" width="10.28515625" style="3" customWidth="1"/>
    <col min="2565" max="2565" width="10.5703125" style="3" customWidth="1"/>
    <col min="2566" max="2567" width="11.28515625" style="3" customWidth="1"/>
    <col min="2568" max="2568" width="17.28515625" style="3" customWidth="1"/>
    <col min="2569" max="2569" width="9.140625" style="3"/>
    <col min="2570" max="2570" width="38.28515625" style="3" customWidth="1"/>
    <col min="2571" max="2814" width="9.140625" style="3"/>
    <col min="2815" max="2815" width="21.85546875" style="3" customWidth="1"/>
    <col min="2816" max="2816" width="11.42578125" style="3" customWidth="1"/>
    <col min="2817" max="2817" width="12.85546875" style="3" customWidth="1"/>
    <col min="2818" max="2818" width="12.7109375" style="3" customWidth="1"/>
    <col min="2819" max="2819" width="12.28515625" style="3" customWidth="1"/>
    <col min="2820" max="2820" width="10.28515625" style="3" customWidth="1"/>
    <col min="2821" max="2821" width="10.5703125" style="3" customWidth="1"/>
    <col min="2822" max="2823" width="11.28515625" style="3" customWidth="1"/>
    <col min="2824" max="2824" width="17.28515625" style="3" customWidth="1"/>
    <col min="2825" max="2825" width="9.140625" style="3"/>
    <col min="2826" max="2826" width="38.28515625" style="3" customWidth="1"/>
    <col min="2827" max="3070" width="9.140625" style="3"/>
    <col min="3071" max="3071" width="21.85546875" style="3" customWidth="1"/>
    <col min="3072" max="3072" width="11.42578125" style="3" customWidth="1"/>
    <col min="3073" max="3073" width="12.85546875" style="3" customWidth="1"/>
    <col min="3074" max="3074" width="12.7109375" style="3" customWidth="1"/>
    <col min="3075" max="3075" width="12.28515625" style="3" customWidth="1"/>
    <col min="3076" max="3076" width="10.28515625" style="3" customWidth="1"/>
    <col min="3077" max="3077" width="10.5703125" style="3" customWidth="1"/>
    <col min="3078" max="3079" width="11.28515625" style="3" customWidth="1"/>
    <col min="3080" max="3080" width="17.28515625" style="3" customWidth="1"/>
    <col min="3081" max="3081" width="9.140625" style="3"/>
    <col min="3082" max="3082" width="38.28515625" style="3" customWidth="1"/>
    <col min="3083" max="3326" width="9.140625" style="3"/>
    <col min="3327" max="3327" width="21.85546875" style="3" customWidth="1"/>
    <col min="3328" max="3328" width="11.42578125" style="3" customWidth="1"/>
    <col min="3329" max="3329" width="12.85546875" style="3" customWidth="1"/>
    <col min="3330" max="3330" width="12.7109375" style="3" customWidth="1"/>
    <col min="3331" max="3331" width="12.28515625" style="3" customWidth="1"/>
    <col min="3332" max="3332" width="10.28515625" style="3" customWidth="1"/>
    <col min="3333" max="3333" width="10.5703125" style="3" customWidth="1"/>
    <col min="3334" max="3335" width="11.28515625" style="3" customWidth="1"/>
    <col min="3336" max="3336" width="17.28515625" style="3" customWidth="1"/>
    <col min="3337" max="3337" width="9.140625" style="3"/>
    <col min="3338" max="3338" width="38.28515625" style="3" customWidth="1"/>
    <col min="3339" max="3582" width="9.140625" style="3"/>
    <col min="3583" max="3583" width="21.85546875" style="3" customWidth="1"/>
    <col min="3584" max="3584" width="11.42578125" style="3" customWidth="1"/>
    <col min="3585" max="3585" width="12.85546875" style="3" customWidth="1"/>
    <col min="3586" max="3586" width="12.7109375" style="3" customWidth="1"/>
    <col min="3587" max="3587" width="12.28515625" style="3" customWidth="1"/>
    <col min="3588" max="3588" width="10.28515625" style="3" customWidth="1"/>
    <col min="3589" max="3589" width="10.5703125" style="3" customWidth="1"/>
    <col min="3590" max="3591" width="11.28515625" style="3" customWidth="1"/>
    <col min="3592" max="3592" width="17.28515625" style="3" customWidth="1"/>
    <col min="3593" max="3593" width="9.140625" style="3"/>
    <col min="3594" max="3594" width="38.28515625" style="3" customWidth="1"/>
    <col min="3595" max="3838" width="9.140625" style="3"/>
    <col min="3839" max="3839" width="21.85546875" style="3" customWidth="1"/>
    <col min="3840" max="3840" width="11.42578125" style="3" customWidth="1"/>
    <col min="3841" max="3841" width="12.85546875" style="3" customWidth="1"/>
    <col min="3842" max="3842" width="12.7109375" style="3" customWidth="1"/>
    <col min="3843" max="3843" width="12.28515625" style="3" customWidth="1"/>
    <col min="3844" max="3844" width="10.28515625" style="3" customWidth="1"/>
    <col min="3845" max="3845" width="10.5703125" style="3" customWidth="1"/>
    <col min="3846" max="3847" width="11.28515625" style="3" customWidth="1"/>
    <col min="3848" max="3848" width="17.28515625" style="3" customWidth="1"/>
    <col min="3849" max="3849" width="9.140625" style="3"/>
    <col min="3850" max="3850" width="38.28515625" style="3" customWidth="1"/>
    <col min="3851" max="4094" width="9.140625" style="3"/>
    <col min="4095" max="4095" width="21.85546875" style="3" customWidth="1"/>
    <col min="4096" max="4096" width="11.42578125" style="3" customWidth="1"/>
    <col min="4097" max="4097" width="12.85546875" style="3" customWidth="1"/>
    <col min="4098" max="4098" width="12.7109375" style="3" customWidth="1"/>
    <col min="4099" max="4099" width="12.28515625" style="3" customWidth="1"/>
    <col min="4100" max="4100" width="10.28515625" style="3" customWidth="1"/>
    <col min="4101" max="4101" width="10.5703125" style="3" customWidth="1"/>
    <col min="4102" max="4103" width="11.28515625" style="3" customWidth="1"/>
    <col min="4104" max="4104" width="17.28515625" style="3" customWidth="1"/>
    <col min="4105" max="4105" width="9.140625" style="3"/>
    <col min="4106" max="4106" width="38.28515625" style="3" customWidth="1"/>
    <col min="4107" max="4350" width="9.140625" style="3"/>
    <col min="4351" max="4351" width="21.85546875" style="3" customWidth="1"/>
    <col min="4352" max="4352" width="11.42578125" style="3" customWidth="1"/>
    <col min="4353" max="4353" width="12.85546875" style="3" customWidth="1"/>
    <col min="4354" max="4354" width="12.7109375" style="3" customWidth="1"/>
    <col min="4355" max="4355" width="12.28515625" style="3" customWidth="1"/>
    <col min="4356" max="4356" width="10.28515625" style="3" customWidth="1"/>
    <col min="4357" max="4357" width="10.5703125" style="3" customWidth="1"/>
    <col min="4358" max="4359" width="11.28515625" style="3" customWidth="1"/>
    <col min="4360" max="4360" width="17.28515625" style="3" customWidth="1"/>
    <col min="4361" max="4361" width="9.140625" style="3"/>
    <col min="4362" max="4362" width="38.28515625" style="3" customWidth="1"/>
    <col min="4363" max="4606" width="9.140625" style="3"/>
    <col min="4607" max="4607" width="21.85546875" style="3" customWidth="1"/>
    <col min="4608" max="4608" width="11.42578125" style="3" customWidth="1"/>
    <col min="4609" max="4609" width="12.85546875" style="3" customWidth="1"/>
    <col min="4610" max="4610" width="12.7109375" style="3" customWidth="1"/>
    <col min="4611" max="4611" width="12.28515625" style="3" customWidth="1"/>
    <col min="4612" max="4612" width="10.28515625" style="3" customWidth="1"/>
    <col min="4613" max="4613" width="10.5703125" style="3" customWidth="1"/>
    <col min="4614" max="4615" width="11.28515625" style="3" customWidth="1"/>
    <col min="4616" max="4616" width="17.28515625" style="3" customWidth="1"/>
    <col min="4617" max="4617" width="9.140625" style="3"/>
    <col min="4618" max="4618" width="38.28515625" style="3" customWidth="1"/>
    <col min="4619" max="4862" width="9.140625" style="3"/>
    <col min="4863" max="4863" width="21.85546875" style="3" customWidth="1"/>
    <col min="4864" max="4864" width="11.42578125" style="3" customWidth="1"/>
    <col min="4865" max="4865" width="12.85546875" style="3" customWidth="1"/>
    <col min="4866" max="4866" width="12.7109375" style="3" customWidth="1"/>
    <col min="4867" max="4867" width="12.28515625" style="3" customWidth="1"/>
    <col min="4868" max="4868" width="10.28515625" style="3" customWidth="1"/>
    <col min="4869" max="4869" width="10.5703125" style="3" customWidth="1"/>
    <col min="4870" max="4871" width="11.28515625" style="3" customWidth="1"/>
    <col min="4872" max="4872" width="17.28515625" style="3" customWidth="1"/>
    <col min="4873" max="4873" width="9.140625" style="3"/>
    <col min="4874" max="4874" width="38.28515625" style="3" customWidth="1"/>
    <col min="4875" max="5118" width="9.140625" style="3"/>
    <col min="5119" max="5119" width="21.85546875" style="3" customWidth="1"/>
    <col min="5120" max="5120" width="11.42578125" style="3" customWidth="1"/>
    <col min="5121" max="5121" width="12.85546875" style="3" customWidth="1"/>
    <col min="5122" max="5122" width="12.7109375" style="3" customWidth="1"/>
    <col min="5123" max="5123" width="12.28515625" style="3" customWidth="1"/>
    <col min="5124" max="5124" width="10.28515625" style="3" customWidth="1"/>
    <col min="5125" max="5125" width="10.5703125" style="3" customWidth="1"/>
    <col min="5126" max="5127" width="11.28515625" style="3" customWidth="1"/>
    <col min="5128" max="5128" width="17.28515625" style="3" customWidth="1"/>
    <col min="5129" max="5129" width="9.140625" style="3"/>
    <col min="5130" max="5130" width="38.28515625" style="3" customWidth="1"/>
    <col min="5131" max="5374" width="9.140625" style="3"/>
    <col min="5375" max="5375" width="21.85546875" style="3" customWidth="1"/>
    <col min="5376" max="5376" width="11.42578125" style="3" customWidth="1"/>
    <col min="5377" max="5377" width="12.85546875" style="3" customWidth="1"/>
    <col min="5378" max="5378" width="12.7109375" style="3" customWidth="1"/>
    <col min="5379" max="5379" width="12.28515625" style="3" customWidth="1"/>
    <col min="5380" max="5380" width="10.28515625" style="3" customWidth="1"/>
    <col min="5381" max="5381" width="10.5703125" style="3" customWidth="1"/>
    <col min="5382" max="5383" width="11.28515625" style="3" customWidth="1"/>
    <col min="5384" max="5384" width="17.28515625" style="3" customWidth="1"/>
    <col min="5385" max="5385" width="9.140625" style="3"/>
    <col min="5386" max="5386" width="38.28515625" style="3" customWidth="1"/>
    <col min="5387" max="5630" width="9.140625" style="3"/>
    <col min="5631" max="5631" width="21.85546875" style="3" customWidth="1"/>
    <col min="5632" max="5632" width="11.42578125" style="3" customWidth="1"/>
    <col min="5633" max="5633" width="12.85546875" style="3" customWidth="1"/>
    <col min="5634" max="5634" width="12.7109375" style="3" customWidth="1"/>
    <col min="5635" max="5635" width="12.28515625" style="3" customWidth="1"/>
    <col min="5636" max="5636" width="10.28515625" style="3" customWidth="1"/>
    <col min="5637" max="5637" width="10.5703125" style="3" customWidth="1"/>
    <col min="5638" max="5639" width="11.28515625" style="3" customWidth="1"/>
    <col min="5640" max="5640" width="17.28515625" style="3" customWidth="1"/>
    <col min="5641" max="5641" width="9.140625" style="3"/>
    <col min="5642" max="5642" width="38.28515625" style="3" customWidth="1"/>
    <col min="5643" max="5886" width="9.140625" style="3"/>
    <col min="5887" max="5887" width="21.85546875" style="3" customWidth="1"/>
    <col min="5888" max="5888" width="11.42578125" style="3" customWidth="1"/>
    <col min="5889" max="5889" width="12.85546875" style="3" customWidth="1"/>
    <col min="5890" max="5890" width="12.7109375" style="3" customWidth="1"/>
    <col min="5891" max="5891" width="12.28515625" style="3" customWidth="1"/>
    <col min="5892" max="5892" width="10.28515625" style="3" customWidth="1"/>
    <col min="5893" max="5893" width="10.5703125" style="3" customWidth="1"/>
    <col min="5894" max="5895" width="11.28515625" style="3" customWidth="1"/>
    <col min="5896" max="5896" width="17.28515625" style="3" customWidth="1"/>
    <col min="5897" max="5897" width="9.140625" style="3"/>
    <col min="5898" max="5898" width="38.28515625" style="3" customWidth="1"/>
    <col min="5899" max="6142" width="9.140625" style="3"/>
    <col min="6143" max="6143" width="21.85546875" style="3" customWidth="1"/>
    <col min="6144" max="6144" width="11.42578125" style="3" customWidth="1"/>
    <col min="6145" max="6145" width="12.85546875" style="3" customWidth="1"/>
    <col min="6146" max="6146" width="12.7109375" style="3" customWidth="1"/>
    <col min="6147" max="6147" width="12.28515625" style="3" customWidth="1"/>
    <col min="6148" max="6148" width="10.28515625" style="3" customWidth="1"/>
    <col min="6149" max="6149" width="10.5703125" style="3" customWidth="1"/>
    <col min="6150" max="6151" width="11.28515625" style="3" customWidth="1"/>
    <col min="6152" max="6152" width="17.28515625" style="3" customWidth="1"/>
    <col min="6153" max="6153" width="9.140625" style="3"/>
    <col min="6154" max="6154" width="38.28515625" style="3" customWidth="1"/>
    <col min="6155" max="6398" width="9.140625" style="3"/>
    <col min="6399" max="6399" width="21.85546875" style="3" customWidth="1"/>
    <col min="6400" max="6400" width="11.42578125" style="3" customWidth="1"/>
    <col min="6401" max="6401" width="12.85546875" style="3" customWidth="1"/>
    <col min="6402" max="6402" width="12.7109375" style="3" customWidth="1"/>
    <col min="6403" max="6403" width="12.28515625" style="3" customWidth="1"/>
    <col min="6404" max="6404" width="10.28515625" style="3" customWidth="1"/>
    <col min="6405" max="6405" width="10.5703125" style="3" customWidth="1"/>
    <col min="6406" max="6407" width="11.28515625" style="3" customWidth="1"/>
    <col min="6408" max="6408" width="17.28515625" style="3" customWidth="1"/>
    <col min="6409" max="6409" width="9.140625" style="3"/>
    <col min="6410" max="6410" width="38.28515625" style="3" customWidth="1"/>
    <col min="6411" max="6654" width="9.140625" style="3"/>
    <col min="6655" max="6655" width="21.85546875" style="3" customWidth="1"/>
    <col min="6656" max="6656" width="11.42578125" style="3" customWidth="1"/>
    <col min="6657" max="6657" width="12.85546875" style="3" customWidth="1"/>
    <col min="6658" max="6658" width="12.7109375" style="3" customWidth="1"/>
    <col min="6659" max="6659" width="12.28515625" style="3" customWidth="1"/>
    <col min="6660" max="6660" width="10.28515625" style="3" customWidth="1"/>
    <col min="6661" max="6661" width="10.5703125" style="3" customWidth="1"/>
    <col min="6662" max="6663" width="11.28515625" style="3" customWidth="1"/>
    <col min="6664" max="6664" width="17.28515625" style="3" customWidth="1"/>
    <col min="6665" max="6665" width="9.140625" style="3"/>
    <col min="6666" max="6666" width="38.28515625" style="3" customWidth="1"/>
    <col min="6667" max="6910" width="9.140625" style="3"/>
    <col min="6911" max="6911" width="21.85546875" style="3" customWidth="1"/>
    <col min="6912" max="6912" width="11.42578125" style="3" customWidth="1"/>
    <col min="6913" max="6913" width="12.85546875" style="3" customWidth="1"/>
    <col min="6914" max="6914" width="12.7109375" style="3" customWidth="1"/>
    <col min="6915" max="6915" width="12.28515625" style="3" customWidth="1"/>
    <col min="6916" max="6916" width="10.28515625" style="3" customWidth="1"/>
    <col min="6917" max="6917" width="10.5703125" style="3" customWidth="1"/>
    <col min="6918" max="6919" width="11.28515625" style="3" customWidth="1"/>
    <col min="6920" max="6920" width="17.28515625" style="3" customWidth="1"/>
    <col min="6921" max="6921" width="9.140625" style="3"/>
    <col min="6922" max="6922" width="38.28515625" style="3" customWidth="1"/>
    <col min="6923" max="7166" width="9.140625" style="3"/>
    <col min="7167" max="7167" width="21.85546875" style="3" customWidth="1"/>
    <col min="7168" max="7168" width="11.42578125" style="3" customWidth="1"/>
    <col min="7169" max="7169" width="12.85546875" style="3" customWidth="1"/>
    <col min="7170" max="7170" width="12.7109375" style="3" customWidth="1"/>
    <col min="7171" max="7171" width="12.28515625" style="3" customWidth="1"/>
    <col min="7172" max="7172" width="10.28515625" style="3" customWidth="1"/>
    <col min="7173" max="7173" width="10.5703125" style="3" customWidth="1"/>
    <col min="7174" max="7175" width="11.28515625" style="3" customWidth="1"/>
    <col min="7176" max="7176" width="17.28515625" style="3" customWidth="1"/>
    <col min="7177" max="7177" width="9.140625" style="3"/>
    <col min="7178" max="7178" width="38.28515625" style="3" customWidth="1"/>
    <col min="7179" max="7422" width="9.140625" style="3"/>
    <col min="7423" max="7423" width="21.85546875" style="3" customWidth="1"/>
    <col min="7424" max="7424" width="11.42578125" style="3" customWidth="1"/>
    <col min="7425" max="7425" width="12.85546875" style="3" customWidth="1"/>
    <col min="7426" max="7426" width="12.7109375" style="3" customWidth="1"/>
    <col min="7427" max="7427" width="12.28515625" style="3" customWidth="1"/>
    <col min="7428" max="7428" width="10.28515625" style="3" customWidth="1"/>
    <col min="7429" max="7429" width="10.5703125" style="3" customWidth="1"/>
    <col min="7430" max="7431" width="11.28515625" style="3" customWidth="1"/>
    <col min="7432" max="7432" width="17.28515625" style="3" customWidth="1"/>
    <col min="7433" max="7433" width="9.140625" style="3"/>
    <col min="7434" max="7434" width="38.28515625" style="3" customWidth="1"/>
    <col min="7435" max="7678" width="9.140625" style="3"/>
    <col min="7679" max="7679" width="21.85546875" style="3" customWidth="1"/>
    <col min="7680" max="7680" width="11.42578125" style="3" customWidth="1"/>
    <col min="7681" max="7681" width="12.85546875" style="3" customWidth="1"/>
    <col min="7682" max="7682" width="12.7109375" style="3" customWidth="1"/>
    <col min="7683" max="7683" width="12.28515625" style="3" customWidth="1"/>
    <col min="7684" max="7684" width="10.28515625" style="3" customWidth="1"/>
    <col min="7685" max="7685" width="10.5703125" style="3" customWidth="1"/>
    <col min="7686" max="7687" width="11.28515625" style="3" customWidth="1"/>
    <col min="7688" max="7688" width="17.28515625" style="3" customWidth="1"/>
    <col min="7689" max="7689" width="9.140625" style="3"/>
    <col min="7690" max="7690" width="38.28515625" style="3" customWidth="1"/>
    <col min="7691" max="7934" width="9.140625" style="3"/>
    <col min="7935" max="7935" width="21.85546875" style="3" customWidth="1"/>
    <col min="7936" max="7936" width="11.42578125" style="3" customWidth="1"/>
    <col min="7937" max="7937" width="12.85546875" style="3" customWidth="1"/>
    <col min="7938" max="7938" width="12.7109375" style="3" customWidth="1"/>
    <col min="7939" max="7939" width="12.28515625" style="3" customWidth="1"/>
    <col min="7940" max="7940" width="10.28515625" style="3" customWidth="1"/>
    <col min="7941" max="7941" width="10.5703125" style="3" customWidth="1"/>
    <col min="7942" max="7943" width="11.28515625" style="3" customWidth="1"/>
    <col min="7944" max="7944" width="17.28515625" style="3" customWidth="1"/>
    <col min="7945" max="7945" width="9.140625" style="3"/>
    <col min="7946" max="7946" width="38.28515625" style="3" customWidth="1"/>
    <col min="7947" max="8190" width="9.140625" style="3"/>
    <col min="8191" max="8191" width="21.85546875" style="3" customWidth="1"/>
    <col min="8192" max="8192" width="11.42578125" style="3" customWidth="1"/>
    <col min="8193" max="8193" width="12.85546875" style="3" customWidth="1"/>
    <col min="8194" max="8194" width="12.7109375" style="3" customWidth="1"/>
    <col min="8195" max="8195" width="12.28515625" style="3" customWidth="1"/>
    <col min="8196" max="8196" width="10.28515625" style="3" customWidth="1"/>
    <col min="8197" max="8197" width="10.5703125" style="3" customWidth="1"/>
    <col min="8198" max="8199" width="11.28515625" style="3" customWidth="1"/>
    <col min="8200" max="8200" width="17.28515625" style="3" customWidth="1"/>
    <col min="8201" max="8201" width="9.140625" style="3"/>
    <col min="8202" max="8202" width="38.28515625" style="3" customWidth="1"/>
    <col min="8203" max="8446" width="9.140625" style="3"/>
    <col min="8447" max="8447" width="21.85546875" style="3" customWidth="1"/>
    <col min="8448" max="8448" width="11.42578125" style="3" customWidth="1"/>
    <col min="8449" max="8449" width="12.85546875" style="3" customWidth="1"/>
    <col min="8450" max="8450" width="12.7109375" style="3" customWidth="1"/>
    <col min="8451" max="8451" width="12.28515625" style="3" customWidth="1"/>
    <col min="8452" max="8452" width="10.28515625" style="3" customWidth="1"/>
    <col min="8453" max="8453" width="10.5703125" style="3" customWidth="1"/>
    <col min="8454" max="8455" width="11.28515625" style="3" customWidth="1"/>
    <col min="8456" max="8456" width="17.28515625" style="3" customWidth="1"/>
    <col min="8457" max="8457" width="9.140625" style="3"/>
    <col min="8458" max="8458" width="38.28515625" style="3" customWidth="1"/>
    <col min="8459" max="8702" width="9.140625" style="3"/>
    <col min="8703" max="8703" width="21.85546875" style="3" customWidth="1"/>
    <col min="8704" max="8704" width="11.42578125" style="3" customWidth="1"/>
    <col min="8705" max="8705" width="12.85546875" style="3" customWidth="1"/>
    <col min="8706" max="8706" width="12.7109375" style="3" customWidth="1"/>
    <col min="8707" max="8707" width="12.28515625" style="3" customWidth="1"/>
    <col min="8708" max="8708" width="10.28515625" style="3" customWidth="1"/>
    <col min="8709" max="8709" width="10.5703125" style="3" customWidth="1"/>
    <col min="8710" max="8711" width="11.28515625" style="3" customWidth="1"/>
    <col min="8712" max="8712" width="17.28515625" style="3" customWidth="1"/>
    <col min="8713" max="8713" width="9.140625" style="3"/>
    <col min="8714" max="8714" width="38.28515625" style="3" customWidth="1"/>
    <col min="8715" max="8958" width="9.140625" style="3"/>
    <col min="8959" max="8959" width="21.85546875" style="3" customWidth="1"/>
    <col min="8960" max="8960" width="11.42578125" style="3" customWidth="1"/>
    <col min="8961" max="8961" width="12.85546875" style="3" customWidth="1"/>
    <col min="8962" max="8962" width="12.7109375" style="3" customWidth="1"/>
    <col min="8963" max="8963" width="12.28515625" style="3" customWidth="1"/>
    <col min="8964" max="8964" width="10.28515625" style="3" customWidth="1"/>
    <col min="8965" max="8965" width="10.5703125" style="3" customWidth="1"/>
    <col min="8966" max="8967" width="11.28515625" style="3" customWidth="1"/>
    <col min="8968" max="8968" width="17.28515625" style="3" customWidth="1"/>
    <col min="8969" max="8969" width="9.140625" style="3"/>
    <col min="8970" max="8970" width="38.28515625" style="3" customWidth="1"/>
    <col min="8971" max="9214" width="9.140625" style="3"/>
    <col min="9215" max="9215" width="21.85546875" style="3" customWidth="1"/>
    <col min="9216" max="9216" width="11.42578125" style="3" customWidth="1"/>
    <col min="9217" max="9217" width="12.85546875" style="3" customWidth="1"/>
    <col min="9218" max="9218" width="12.7109375" style="3" customWidth="1"/>
    <col min="9219" max="9219" width="12.28515625" style="3" customWidth="1"/>
    <col min="9220" max="9220" width="10.28515625" style="3" customWidth="1"/>
    <col min="9221" max="9221" width="10.5703125" style="3" customWidth="1"/>
    <col min="9222" max="9223" width="11.28515625" style="3" customWidth="1"/>
    <col min="9224" max="9224" width="17.28515625" style="3" customWidth="1"/>
    <col min="9225" max="9225" width="9.140625" style="3"/>
    <col min="9226" max="9226" width="38.28515625" style="3" customWidth="1"/>
    <col min="9227" max="9470" width="9.140625" style="3"/>
    <col min="9471" max="9471" width="21.85546875" style="3" customWidth="1"/>
    <col min="9472" max="9472" width="11.42578125" style="3" customWidth="1"/>
    <col min="9473" max="9473" width="12.85546875" style="3" customWidth="1"/>
    <col min="9474" max="9474" width="12.7109375" style="3" customWidth="1"/>
    <col min="9475" max="9475" width="12.28515625" style="3" customWidth="1"/>
    <col min="9476" max="9476" width="10.28515625" style="3" customWidth="1"/>
    <col min="9477" max="9477" width="10.5703125" style="3" customWidth="1"/>
    <col min="9478" max="9479" width="11.28515625" style="3" customWidth="1"/>
    <col min="9480" max="9480" width="17.28515625" style="3" customWidth="1"/>
    <col min="9481" max="9481" width="9.140625" style="3"/>
    <col min="9482" max="9482" width="38.28515625" style="3" customWidth="1"/>
    <col min="9483" max="9726" width="9.140625" style="3"/>
    <col min="9727" max="9727" width="21.85546875" style="3" customWidth="1"/>
    <col min="9728" max="9728" width="11.42578125" style="3" customWidth="1"/>
    <col min="9729" max="9729" width="12.85546875" style="3" customWidth="1"/>
    <col min="9730" max="9730" width="12.7109375" style="3" customWidth="1"/>
    <col min="9731" max="9731" width="12.28515625" style="3" customWidth="1"/>
    <col min="9732" max="9732" width="10.28515625" style="3" customWidth="1"/>
    <col min="9733" max="9733" width="10.5703125" style="3" customWidth="1"/>
    <col min="9734" max="9735" width="11.28515625" style="3" customWidth="1"/>
    <col min="9736" max="9736" width="17.28515625" style="3" customWidth="1"/>
    <col min="9737" max="9737" width="9.140625" style="3"/>
    <col min="9738" max="9738" width="38.28515625" style="3" customWidth="1"/>
    <col min="9739" max="9982" width="9.140625" style="3"/>
    <col min="9983" max="9983" width="21.85546875" style="3" customWidth="1"/>
    <col min="9984" max="9984" width="11.42578125" style="3" customWidth="1"/>
    <col min="9985" max="9985" width="12.85546875" style="3" customWidth="1"/>
    <col min="9986" max="9986" width="12.7109375" style="3" customWidth="1"/>
    <col min="9987" max="9987" width="12.28515625" style="3" customWidth="1"/>
    <col min="9988" max="9988" width="10.28515625" style="3" customWidth="1"/>
    <col min="9989" max="9989" width="10.5703125" style="3" customWidth="1"/>
    <col min="9990" max="9991" width="11.28515625" style="3" customWidth="1"/>
    <col min="9992" max="9992" width="17.28515625" style="3" customWidth="1"/>
    <col min="9993" max="9993" width="9.140625" style="3"/>
    <col min="9994" max="9994" width="38.28515625" style="3" customWidth="1"/>
    <col min="9995" max="10238" width="9.140625" style="3"/>
    <col min="10239" max="10239" width="21.85546875" style="3" customWidth="1"/>
    <col min="10240" max="10240" width="11.42578125" style="3" customWidth="1"/>
    <col min="10241" max="10241" width="12.85546875" style="3" customWidth="1"/>
    <col min="10242" max="10242" width="12.7109375" style="3" customWidth="1"/>
    <col min="10243" max="10243" width="12.28515625" style="3" customWidth="1"/>
    <col min="10244" max="10244" width="10.28515625" style="3" customWidth="1"/>
    <col min="10245" max="10245" width="10.5703125" style="3" customWidth="1"/>
    <col min="10246" max="10247" width="11.28515625" style="3" customWidth="1"/>
    <col min="10248" max="10248" width="17.28515625" style="3" customWidth="1"/>
    <col min="10249" max="10249" width="9.140625" style="3"/>
    <col min="10250" max="10250" width="38.28515625" style="3" customWidth="1"/>
    <col min="10251" max="10494" width="9.140625" style="3"/>
    <col min="10495" max="10495" width="21.85546875" style="3" customWidth="1"/>
    <col min="10496" max="10496" width="11.42578125" style="3" customWidth="1"/>
    <col min="10497" max="10497" width="12.85546875" style="3" customWidth="1"/>
    <col min="10498" max="10498" width="12.7109375" style="3" customWidth="1"/>
    <col min="10499" max="10499" width="12.28515625" style="3" customWidth="1"/>
    <col min="10500" max="10500" width="10.28515625" style="3" customWidth="1"/>
    <col min="10501" max="10501" width="10.5703125" style="3" customWidth="1"/>
    <col min="10502" max="10503" width="11.28515625" style="3" customWidth="1"/>
    <col min="10504" max="10504" width="17.28515625" style="3" customWidth="1"/>
    <col min="10505" max="10505" width="9.140625" style="3"/>
    <col min="10506" max="10506" width="38.28515625" style="3" customWidth="1"/>
    <col min="10507" max="10750" width="9.140625" style="3"/>
    <col min="10751" max="10751" width="21.85546875" style="3" customWidth="1"/>
    <col min="10752" max="10752" width="11.42578125" style="3" customWidth="1"/>
    <col min="10753" max="10753" width="12.85546875" style="3" customWidth="1"/>
    <col min="10754" max="10754" width="12.7109375" style="3" customWidth="1"/>
    <col min="10755" max="10755" width="12.28515625" style="3" customWidth="1"/>
    <col min="10756" max="10756" width="10.28515625" style="3" customWidth="1"/>
    <col min="10757" max="10757" width="10.5703125" style="3" customWidth="1"/>
    <col min="10758" max="10759" width="11.28515625" style="3" customWidth="1"/>
    <col min="10760" max="10760" width="17.28515625" style="3" customWidth="1"/>
    <col min="10761" max="10761" width="9.140625" style="3"/>
    <col min="10762" max="10762" width="38.28515625" style="3" customWidth="1"/>
    <col min="10763" max="11006" width="9.140625" style="3"/>
    <col min="11007" max="11007" width="21.85546875" style="3" customWidth="1"/>
    <col min="11008" max="11008" width="11.42578125" style="3" customWidth="1"/>
    <col min="11009" max="11009" width="12.85546875" style="3" customWidth="1"/>
    <col min="11010" max="11010" width="12.7109375" style="3" customWidth="1"/>
    <col min="11011" max="11011" width="12.28515625" style="3" customWidth="1"/>
    <col min="11012" max="11012" width="10.28515625" style="3" customWidth="1"/>
    <col min="11013" max="11013" width="10.5703125" style="3" customWidth="1"/>
    <col min="11014" max="11015" width="11.28515625" style="3" customWidth="1"/>
    <col min="11016" max="11016" width="17.28515625" style="3" customWidth="1"/>
    <col min="11017" max="11017" width="9.140625" style="3"/>
    <col min="11018" max="11018" width="38.28515625" style="3" customWidth="1"/>
    <col min="11019" max="11262" width="9.140625" style="3"/>
    <col min="11263" max="11263" width="21.85546875" style="3" customWidth="1"/>
    <col min="11264" max="11264" width="11.42578125" style="3" customWidth="1"/>
    <col min="11265" max="11265" width="12.85546875" style="3" customWidth="1"/>
    <col min="11266" max="11266" width="12.7109375" style="3" customWidth="1"/>
    <col min="11267" max="11267" width="12.28515625" style="3" customWidth="1"/>
    <col min="11268" max="11268" width="10.28515625" style="3" customWidth="1"/>
    <col min="11269" max="11269" width="10.5703125" style="3" customWidth="1"/>
    <col min="11270" max="11271" width="11.28515625" style="3" customWidth="1"/>
    <col min="11272" max="11272" width="17.28515625" style="3" customWidth="1"/>
    <col min="11273" max="11273" width="9.140625" style="3"/>
    <col min="11274" max="11274" width="38.28515625" style="3" customWidth="1"/>
    <col min="11275" max="11518" width="9.140625" style="3"/>
    <col min="11519" max="11519" width="21.85546875" style="3" customWidth="1"/>
    <col min="11520" max="11520" width="11.42578125" style="3" customWidth="1"/>
    <col min="11521" max="11521" width="12.85546875" style="3" customWidth="1"/>
    <col min="11522" max="11522" width="12.7109375" style="3" customWidth="1"/>
    <col min="11523" max="11523" width="12.28515625" style="3" customWidth="1"/>
    <col min="11524" max="11524" width="10.28515625" style="3" customWidth="1"/>
    <col min="11525" max="11525" width="10.5703125" style="3" customWidth="1"/>
    <col min="11526" max="11527" width="11.28515625" style="3" customWidth="1"/>
    <col min="11528" max="11528" width="17.28515625" style="3" customWidth="1"/>
    <col min="11529" max="11529" width="9.140625" style="3"/>
    <col min="11530" max="11530" width="38.28515625" style="3" customWidth="1"/>
    <col min="11531" max="11774" width="9.140625" style="3"/>
    <col min="11775" max="11775" width="21.85546875" style="3" customWidth="1"/>
    <col min="11776" max="11776" width="11.42578125" style="3" customWidth="1"/>
    <col min="11777" max="11777" width="12.85546875" style="3" customWidth="1"/>
    <col min="11778" max="11778" width="12.7109375" style="3" customWidth="1"/>
    <col min="11779" max="11779" width="12.28515625" style="3" customWidth="1"/>
    <col min="11780" max="11780" width="10.28515625" style="3" customWidth="1"/>
    <col min="11781" max="11781" width="10.5703125" style="3" customWidth="1"/>
    <col min="11782" max="11783" width="11.28515625" style="3" customWidth="1"/>
    <col min="11784" max="11784" width="17.28515625" style="3" customWidth="1"/>
    <col min="11785" max="11785" width="9.140625" style="3"/>
    <col min="11786" max="11786" width="38.28515625" style="3" customWidth="1"/>
    <col min="11787" max="12030" width="9.140625" style="3"/>
    <col min="12031" max="12031" width="21.85546875" style="3" customWidth="1"/>
    <col min="12032" max="12032" width="11.42578125" style="3" customWidth="1"/>
    <col min="12033" max="12033" width="12.85546875" style="3" customWidth="1"/>
    <col min="12034" max="12034" width="12.7109375" style="3" customWidth="1"/>
    <col min="12035" max="12035" width="12.28515625" style="3" customWidth="1"/>
    <col min="12036" max="12036" width="10.28515625" style="3" customWidth="1"/>
    <col min="12037" max="12037" width="10.5703125" style="3" customWidth="1"/>
    <col min="12038" max="12039" width="11.28515625" style="3" customWidth="1"/>
    <col min="12040" max="12040" width="17.28515625" style="3" customWidth="1"/>
    <col min="12041" max="12041" width="9.140625" style="3"/>
    <col min="12042" max="12042" width="38.28515625" style="3" customWidth="1"/>
    <col min="12043" max="12286" width="9.140625" style="3"/>
    <col min="12287" max="12287" width="21.85546875" style="3" customWidth="1"/>
    <col min="12288" max="12288" width="11.42578125" style="3" customWidth="1"/>
    <col min="12289" max="12289" width="12.85546875" style="3" customWidth="1"/>
    <col min="12290" max="12290" width="12.7109375" style="3" customWidth="1"/>
    <col min="12291" max="12291" width="12.28515625" style="3" customWidth="1"/>
    <col min="12292" max="12292" width="10.28515625" style="3" customWidth="1"/>
    <col min="12293" max="12293" width="10.5703125" style="3" customWidth="1"/>
    <col min="12294" max="12295" width="11.28515625" style="3" customWidth="1"/>
    <col min="12296" max="12296" width="17.28515625" style="3" customWidth="1"/>
    <col min="12297" max="12297" width="9.140625" style="3"/>
    <col min="12298" max="12298" width="38.28515625" style="3" customWidth="1"/>
    <col min="12299" max="12542" width="9.140625" style="3"/>
    <col min="12543" max="12543" width="21.85546875" style="3" customWidth="1"/>
    <col min="12544" max="12544" width="11.42578125" style="3" customWidth="1"/>
    <col min="12545" max="12545" width="12.85546875" style="3" customWidth="1"/>
    <col min="12546" max="12546" width="12.7109375" style="3" customWidth="1"/>
    <col min="12547" max="12547" width="12.28515625" style="3" customWidth="1"/>
    <col min="12548" max="12548" width="10.28515625" style="3" customWidth="1"/>
    <col min="12549" max="12549" width="10.5703125" style="3" customWidth="1"/>
    <col min="12550" max="12551" width="11.28515625" style="3" customWidth="1"/>
    <col min="12552" max="12552" width="17.28515625" style="3" customWidth="1"/>
    <col min="12553" max="12553" width="9.140625" style="3"/>
    <col min="12554" max="12554" width="38.28515625" style="3" customWidth="1"/>
    <col min="12555" max="12798" width="9.140625" style="3"/>
    <col min="12799" max="12799" width="21.85546875" style="3" customWidth="1"/>
    <col min="12800" max="12800" width="11.42578125" style="3" customWidth="1"/>
    <col min="12801" max="12801" width="12.85546875" style="3" customWidth="1"/>
    <col min="12802" max="12802" width="12.7109375" style="3" customWidth="1"/>
    <col min="12803" max="12803" width="12.28515625" style="3" customWidth="1"/>
    <col min="12804" max="12804" width="10.28515625" style="3" customWidth="1"/>
    <col min="12805" max="12805" width="10.5703125" style="3" customWidth="1"/>
    <col min="12806" max="12807" width="11.28515625" style="3" customWidth="1"/>
    <col min="12808" max="12808" width="17.28515625" style="3" customWidth="1"/>
    <col min="12809" max="12809" width="9.140625" style="3"/>
    <col min="12810" max="12810" width="38.28515625" style="3" customWidth="1"/>
    <col min="12811" max="13054" width="9.140625" style="3"/>
    <col min="13055" max="13055" width="21.85546875" style="3" customWidth="1"/>
    <col min="13056" max="13056" width="11.42578125" style="3" customWidth="1"/>
    <col min="13057" max="13057" width="12.85546875" style="3" customWidth="1"/>
    <col min="13058" max="13058" width="12.7109375" style="3" customWidth="1"/>
    <col min="13059" max="13059" width="12.28515625" style="3" customWidth="1"/>
    <col min="13060" max="13060" width="10.28515625" style="3" customWidth="1"/>
    <col min="13061" max="13061" width="10.5703125" style="3" customWidth="1"/>
    <col min="13062" max="13063" width="11.28515625" style="3" customWidth="1"/>
    <col min="13064" max="13064" width="17.28515625" style="3" customWidth="1"/>
    <col min="13065" max="13065" width="9.140625" style="3"/>
    <col min="13066" max="13066" width="38.28515625" style="3" customWidth="1"/>
    <col min="13067" max="13310" width="9.140625" style="3"/>
    <col min="13311" max="13311" width="21.85546875" style="3" customWidth="1"/>
    <col min="13312" max="13312" width="11.42578125" style="3" customWidth="1"/>
    <col min="13313" max="13313" width="12.85546875" style="3" customWidth="1"/>
    <col min="13314" max="13314" width="12.7109375" style="3" customWidth="1"/>
    <col min="13315" max="13315" width="12.28515625" style="3" customWidth="1"/>
    <col min="13316" max="13316" width="10.28515625" style="3" customWidth="1"/>
    <col min="13317" max="13317" width="10.5703125" style="3" customWidth="1"/>
    <col min="13318" max="13319" width="11.28515625" style="3" customWidth="1"/>
    <col min="13320" max="13320" width="17.28515625" style="3" customWidth="1"/>
    <col min="13321" max="13321" width="9.140625" style="3"/>
    <col min="13322" max="13322" width="38.28515625" style="3" customWidth="1"/>
    <col min="13323" max="13566" width="9.140625" style="3"/>
    <col min="13567" max="13567" width="21.85546875" style="3" customWidth="1"/>
    <col min="13568" max="13568" width="11.42578125" style="3" customWidth="1"/>
    <col min="13569" max="13569" width="12.85546875" style="3" customWidth="1"/>
    <col min="13570" max="13570" width="12.7109375" style="3" customWidth="1"/>
    <col min="13571" max="13571" width="12.28515625" style="3" customWidth="1"/>
    <col min="13572" max="13572" width="10.28515625" style="3" customWidth="1"/>
    <col min="13573" max="13573" width="10.5703125" style="3" customWidth="1"/>
    <col min="13574" max="13575" width="11.28515625" style="3" customWidth="1"/>
    <col min="13576" max="13576" width="17.28515625" style="3" customWidth="1"/>
    <col min="13577" max="13577" width="9.140625" style="3"/>
    <col min="13578" max="13578" width="38.28515625" style="3" customWidth="1"/>
    <col min="13579" max="13822" width="9.140625" style="3"/>
    <col min="13823" max="13823" width="21.85546875" style="3" customWidth="1"/>
    <col min="13824" max="13824" width="11.42578125" style="3" customWidth="1"/>
    <col min="13825" max="13825" width="12.85546875" style="3" customWidth="1"/>
    <col min="13826" max="13826" width="12.7109375" style="3" customWidth="1"/>
    <col min="13827" max="13827" width="12.28515625" style="3" customWidth="1"/>
    <col min="13828" max="13828" width="10.28515625" style="3" customWidth="1"/>
    <col min="13829" max="13829" width="10.5703125" style="3" customWidth="1"/>
    <col min="13830" max="13831" width="11.28515625" style="3" customWidth="1"/>
    <col min="13832" max="13832" width="17.28515625" style="3" customWidth="1"/>
    <col min="13833" max="13833" width="9.140625" style="3"/>
    <col min="13834" max="13834" width="38.28515625" style="3" customWidth="1"/>
    <col min="13835" max="14078" width="9.140625" style="3"/>
    <col min="14079" max="14079" width="21.85546875" style="3" customWidth="1"/>
    <col min="14080" max="14080" width="11.42578125" style="3" customWidth="1"/>
    <col min="14081" max="14081" width="12.85546875" style="3" customWidth="1"/>
    <col min="14082" max="14082" width="12.7109375" style="3" customWidth="1"/>
    <col min="14083" max="14083" width="12.28515625" style="3" customWidth="1"/>
    <col min="14084" max="14084" width="10.28515625" style="3" customWidth="1"/>
    <col min="14085" max="14085" width="10.5703125" style="3" customWidth="1"/>
    <col min="14086" max="14087" width="11.28515625" style="3" customWidth="1"/>
    <col min="14088" max="14088" width="17.28515625" style="3" customWidth="1"/>
    <col min="14089" max="14089" width="9.140625" style="3"/>
    <col min="14090" max="14090" width="38.28515625" style="3" customWidth="1"/>
    <col min="14091" max="14334" width="9.140625" style="3"/>
    <col min="14335" max="14335" width="21.85546875" style="3" customWidth="1"/>
    <col min="14336" max="14336" width="11.42578125" style="3" customWidth="1"/>
    <col min="14337" max="14337" width="12.85546875" style="3" customWidth="1"/>
    <col min="14338" max="14338" width="12.7109375" style="3" customWidth="1"/>
    <col min="14339" max="14339" width="12.28515625" style="3" customWidth="1"/>
    <col min="14340" max="14340" width="10.28515625" style="3" customWidth="1"/>
    <col min="14341" max="14341" width="10.5703125" style="3" customWidth="1"/>
    <col min="14342" max="14343" width="11.28515625" style="3" customWidth="1"/>
    <col min="14344" max="14344" width="17.28515625" style="3" customWidth="1"/>
    <col min="14345" max="14345" width="9.140625" style="3"/>
    <col min="14346" max="14346" width="38.28515625" style="3" customWidth="1"/>
    <col min="14347" max="14590" width="9.140625" style="3"/>
    <col min="14591" max="14591" width="21.85546875" style="3" customWidth="1"/>
    <col min="14592" max="14592" width="11.42578125" style="3" customWidth="1"/>
    <col min="14593" max="14593" width="12.85546875" style="3" customWidth="1"/>
    <col min="14594" max="14594" width="12.7109375" style="3" customWidth="1"/>
    <col min="14595" max="14595" width="12.28515625" style="3" customWidth="1"/>
    <col min="14596" max="14596" width="10.28515625" style="3" customWidth="1"/>
    <col min="14597" max="14597" width="10.5703125" style="3" customWidth="1"/>
    <col min="14598" max="14599" width="11.28515625" style="3" customWidth="1"/>
    <col min="14600" max="14600" width="17.28515625" style="3" customWidth="1"/>
    <col min="14601" max="14601" width="9.140625" style="3"/>
    <col min="14602" max="14602" width="38.28515625" style="3" customWidth="1"/>
    <col min="14603" max="14846" width="9.140625" style="3"/>
    <col min="14847" max="14847" width="21.85546875" style="3" customWidth="1"/>
    <col min="14848" max="14848" width="11.42578125" style="3" customWidth="1"/>
    <col min="14849" max="14849" width="12.85546875" style="3" customWidth="1"/>
    <col min="14850" max="14850" width="12.7109375" style="3" customWidth="1"/>
    <col min="14851" max="14851" width="12.28515625" style="3" customWidth="1"/>
    <col min="14852" max="14852" width="10.28515625" style="3" customWidth="1"/>
    <col min="14853" max="14853" width="10.5703125" style="3" customWidth="1"/>
    <col min="14854" max="14855" width="11.28515625" style="3" customWidth="1"/>
    <col min="14856" max="14856" width="17.28515625" style="3" customWidth="1"/>
    <col min="14857" max="14857" width="9.140625" style="3"/>
    <col min="14858" max="14858" width="38.28515625" style="3" customWidth="1"/>
    <col min="14859" max="15102" width="9.140625" style="3"/>
    <col min="15103" max="15103" width="21.85546875" style="3" customWidth="1"/>
    <col min="15104" max="15104" width="11.42578125" style="3" customWidth="1"/>
    <col min="15105" max="15105" width="12.85546875" style="3" customWidth="1"/>
    <col min="15106" max="15106" width="12.7109375" style="3" customWidth="1"/>
    <col min="15107" max="15107" width="12.28515625" style="3" customWidth="1"/>
    <col min="15108" max="15108" width="10.28515625" style="3" customWidth="1"/>
    <col min="15109" max="15109" width="10.5703125" style="3" customWidth="1"/>
    <col min="15110" max="15111" width="11.28515625" style="3" customWidth="1"/>
    <col min="15112" max="15112" width="17.28515625" style="3" customWidth="1"/>
    <col min="15113" max="15113" width="9.140625" style="3"/>
    <col min="15114" max="15114" width="38.28515625" style="3" customWidth="1"/>
    <col min="15115" max="15358" width="9.140625" style="3"/>
    <col min="15359" max="15359" width="21.85546875" style="3" customWidth="1"/>
    <col min="15360" max="15360" width="11.42578125" style="3" customWidth="1"/>
    <col min="15361" max="15361" width="12.85546875" style="3" customWidth="1"/>
    <col min="15362" max="15362" width="12.7109375" style="3" customWidth="1"/>
    <col min="15363" max="15363" width="12.28515625" style="3" customWidth="1"/>
    <col min="15364" max="15364" width="10.28515625" style="3" customWidth="1"/>
    <col min="15365" max="15365" width="10.5703125" style="3" customWidth="1"/>
    <col min="15366" max="15367" width="11.28515625" style="3" customWidth="1"/>
    <col min="15368" max="15368" width="17.28515625" style="3" customWidth="1"/>
    <col min="15369" max="15369" width="9.140625" style="3"/>
    <col min="15370" max="15370" width="38.28515625" style="3" customWidth="1"/>
    <col min="15371" max="15614" width="9.140625" style="3"/>
    <col min="15615" max="15615" width="21.85546875" style="3" customWidth="1"/>
    <col min="15616" max="15616" width="11.42578125" style="3" customWidth="1"/>
    <col min="15617" max="15617" width="12.85546875" style="3" customWidth="1"/>
    <col min="15618" max="15618" width="12.7109375" style="3" customWidth="1"/>
    <col min="15619" max="15619" width="12.28515625" style="3" customWidth="1"/>
    <col min="15620" max="15620" width="10.28515625" style="3" customWidth="1"/>
    <col min="15621" max="15621" width="10.5703125" style="3" customWidth="1"/>
    <col min="15622" max="15623" width="11.28515625" style="3" customWidth="1"/>
    <col min="15624" max="15624" width="17.28515625" style="3" customWidth="1"/>
    <col min="15625" max="15625" width="9.140625" style="3"/>
    <col min="15626" max="15626" width="38.28515625" style="3" customWidth="1"/>
    <col min="15627" max="15870" width="9.140625" style="3"/>
    <col min="15871" max="15871" width="21.85546875" style="3" customWidth="1"/>
    <col min="15872" max="15872" width="11.42578125" style="3" customWidth="1"/>
    <col min="15873" max="15873" width="12.85546875" style="3" customWidth="1"/>
    <col min="15874" max="15874" width="12.7109375" style="3" customWidth="1"/>
    <col min="15875" max="15875" width="12.28515625" style="3" customWidth="1"/>
    <col min="15876" max="15876" width="10.28515625" style="3" customWidth="1"/>
    <col min="15877" max="15877" width="10.5703125" style="3" customWidth="1"/>
    <col min="15878" max="15879" width="11.28515625" style="3" customWidth="1"/>
    <col min="15880" max="15880" width="17.28515625" style="3" customWidth="1"/>
    <col min="15881" max="15881" width="9.140625" style="3"/>
    <col min="15882" max="15882" width="38.28515625" style="3" customWidth="1"/>
    <col min="15883" max="16126" width="9.140625" style="3"/>
    <col min="16127" max="16127" width="21.85546875" style="3" customWidth="1"/>
    <col min="16128" max="16128" width="11.42578125" style="3" customWidth="1"/>
    <col min="16129" max="16129" width="12.85546875" style="3" customWidth="1"/>
    <col min="16130" max="16130" width="12.7109375" style="3" customWidth="1"/>
    <col min="16131" max="16131" width="12.28515625" style="3" customWidth="1"/>
    <col min="16132" max="16132" width="10.28515625" style="3" customWidth="1"/>
    <col min="16133" max="16133" width="10.5703125" style="3" customWidth="1"/>
    <col min="16134" max="16135" width="11.28515625" style="3" customWidth="1"/>
    <col min="16136" max="16136" width="17.28515625" style="3" customWidth="1"/>
    <col min="16137" max="16137" width="9.140625" style="3"/>
    <col min="16138" max="16138" width="38.28515625" style="3" customWidth="1"/>
    <col min="16139" max="16384" width="9.140625" style="3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2" t="s">
        <v>65</v>
      </c>
      <c r="J1" s="4"/>
      <c r="K1" s="4"/>
    </row>
    <row r="2" spans="1:13" ht="66" customHeight="1" x14ac:dyDescent="0.2">
      <c r="A2" s="1"/>
      <c r="B2" s="1"/>
      <c r="C2" s="1"/>
      <c r="D2" s="1"/>
      <c r="E2" s="1"/>
      <c r="F2" s="1"/>
      <c r="G2" s="1"/>
      <c r="H2" s="1"/>
      <c r="I2" s="4"/>
      <c r="J2" s="4"/>
      <c r="K2" s="4"/>
    </row>
    <row r="3" spans="1:13" s="6" customFormat="1" ht="34.5" customHeight="1" x14ac:dyDescent="0.25">
      <c r="A3" s="5" t="s">
        <v>16</v>
      </c>
      <c r="B3" s="5"/>
      <c r="C3" s="5"/>
      <c r="D3" s="5"/>
      <c r="E3" s="5"/>
      <c r="F3" s="5"/>
      <c r="G3" s="5"/>
      <c r="H3" s="5"/>
      <c r="I3" s="5"/>
      <c r="J3" s="5"/>
      <c r="K3" s="5"/>
      <c r="L3" s="35"/>
      <c r="M3" s="35"/>
    </row>
    <row r="4" spans="1:13" s="6" customFormat="1" x14ac:dyDescent="0.25">
      <c r="A4" s="7" t="s">
        <v>17</v>
      </c>
      <c r="B4" s="7"/>
      <c r="C4" s="7"/>
      <c r="D4" s="7"/>
      <c r="E4" s="7"/>
      <c r="F4" s="7"/>
      <c r="G4" s="7"/>
      <c r="H4" s="7"/>
      <c r="I4" s="7"/>
      <c r="J4" s="7"/>
      <c r="K4" s="7"/>
      <c r="L4" s="36"/>
      <c r="M4" s="36"/>
    </row>
    <row r="5" spans="1:13" s="6" customFormat="1" x14ac:dyDescent="0.25">
      <c r="A5" s="8"/>
      <c r="B5" s="9"/>
      <c r="C5" s="9"/>
      <c r="D5" s="9"/>
      <c r="E5" s="10"/>
      <c r="F5" s="9"/>
      <c r="G5" s="9"/>
      <c r="H5" s="9"/>
      <c r="I5" s="9"/>
      <c r="J5" s="9"/>
      <c r="K5" s="9"/>
    </row>
    <row r="6" spans="1:13" s="6" customFormat="1" x14ac:dyDescent="0.25">
      <c r="A6" s="11" t="s">
        <v>18</v>
      </c>
      <c r="B6" s="9"/>
      <c r="C6" s="9"/>
      <c r="D6" s="9"/>
      <c r="E6" s="10"/>
      <c r="F6" s="9"/>
      <c r="G6" s="9"/>
      <c r="H6" s="9"/>
      <c r="I6" s="9"/>
      <c r="J6" s="9"/>
      <c r="K6" s="9"/>
    </row>
    <row r="7" spans="1:13" s="37" customFormat="1" ht="60" x14ac:dyDescent="0.2">
      <c r="A7" s="12" t="s">
        <v>19</v>
      </c>
      <c r="B7" s="12" t="s">
        <v>1</v>
      </c>
      <c r="C7" s="12" t="s">
        <v>2</v>
      </c>
      <c r="D7" s="13" t="s">
        <v>46</v>
      </c>
      <c r="E7" s="12" t="s">
        <v>20</v>
      </c>
      <c r="F7" s="12" t="s">
        <v>21</v>
      </c>
      <c r="G7" s="12" t="s">
        <v>22</v>
      </c>
      <c r="H7" s="12" t="s">
        <v>24</v>
      </c>
      <c r="I7" s="12" t="s">
        <v>66</v>
      </c>
      <c r="J7" s="12" t="s">
        <v>14</v>
      </c>
      <c r="K7" s="12" t="s">
        <v>15</v>
      </c>
    </row>
    <row r="8" spans="1:13" s="38" customFormat="1" ht="60.75" customHeight="1" x14ac:dyDescent="0.2">
      <c r="A8" s="16">
        <v>1</v>
      </c>
      <c r="B8" s="16">
        <v>2</v>
      </c>
      <c r="C8" s="16">
        <v>3</v>
      </c>
      <c r="D8" s="16">
        <v>4</v>
      </c>
      <c r="E8" s="16" t="s">
        <v>57</v>
      </c>
      <c r="F8" s="16">
        <v>6</v>
      </c>
      <c r="G8" s="16" t="s">
        <v>61</v>
      </c>
      <c r="H8" s="16">
        <v>8</v>
      </c>
      <c r="I8" s="16">
        <v>9</v>
      </c>
      <c r="J8" s="16" t="s">
        <v>62</v>
      </c>
      <c r="K8" s="16">
        <v>11</v>
      </c>
    </row>
    <row r="9" spans="1:13" x14ac:dyDescent="0.2">
      <c r="A9" s="18" t="s">
        <v>3</v>
      </c>
      <c r="B9" s="19" t="s">
        <v>0</v>
      </c>
      <c r="C9" s="20">
        <v>1206.2</v>
      </c>
      <c r="D9" s="20"/>
      <c r="E9" s="20"/>
      <c r="F9" s="20"/>
      <c r="G9" s="20"/>
      <c r="H9" s="20"/>
      <c r="I9" s="20"/>
      <c r="J9" s="20"/>
      <c r="K9" s="20"/>
    </row>
    <row r="10" spans="1:13" x14ac:dyDescent="0.2">
      <c r="A10" s="21" t="s">
        <v>25</v>
      </c>
      <c r="B10" s="12" t="s">
        <v>4</v>
      </c>
      <c r="C10" s="14">
        <v>40542</v>
      </c>
      <c r="D10" s="14">
        <v>131396.79999999999</v>
      </c>
      <c r="E10" s="14">
        <f>D10/C9</f>
        <v>108.93450505720443</v>
      </c>
      <c r="F10" s="14">
        <v>365</v>
      </c>
      <c r="G10" s="14">
        <f>E10/F10</f>
        <v>0.29845069878686148</v>
      </c>
      <c r="H10" s="22">
        <v>541.1</v>
      </c>
      <c r="I10" s="12">
        <v>4</v>
      </c>
      <c r="J10" s="14">
        <f>G10*H10*I10</f>
        <v>645.96669245428302</v>
      </c>
      <c r="K10" s="12"/>
    </row>
    <row r="11" spans="1:13" ht="24" x14ac:dyDescent="0.2">
      <c r="A11" s="21" t="s">
        <v>26</v>
      </c>
      <c r="B11" s="12" t="s">
        <v>5</v>
      </c>
      <c r="C11" s="23">
        <v>151.25</v>
      </c>
      <c r="D11" s="14">
        <v>320050.67</v>
      </c>
      <c r="E11" s="14">
        <f>D11/C9</f>
        <v>265.3379787763223</v>
      </c>
      <c r="F11" s="14">
        <v>277</v>
      </c>
      <c r="G11" s="14">
        <f>(E11/F11)</f>
        <v>0.95789884034773398</v>
      </c>
      <c r="H11" s="22">
        <f>H10</f>
        <v>541.1</v>
      </c>
      <c r="I11" s="12">
        <f>I10</f>
        <v>4</v>
      </c>
      <c r="J11" s="14">
        <f>G11*H11*I11</f>
        <v>2073.2762500486356</v>
      </c>
      <c r="K11" s="12" t="s">
        <v>6</v>
      </c>
    </row>
    <row r="12" spans="1:13" x14ac:dyDescent="0.2">
      <c r="A12" s="21" t="s">
        <v>27</v>
      </c>
      <c r="B12" s="12" t="s">
        <v>7</v>
      </c>
      <c r="C12" s="14">
        <v>277</v>
      </c>
      <c r="D12" s="14">
        <v>18505.919999999998</v>
      </c>
      <c r="E12" s="14">
        <f>D12/C9</f>
        <v>15.342331288343557</v>
      </c>
      <c r="F12" s="14">
        <v>365</v>
      </c>
      <c r="G12" s="14">
        <f>E12/F12</f>
        <v>4.2033784351626184E-2</v>
      </c>
      <c r="H12" s="22">
        <f>H10</f>
        <v>541.1</v>
      </c>
      <c r="I12" s="12">
        <f>I10</f>
        <v>4</v>
      </c>
      <c r="J12" s="14">
        <f t="shared" ref="J12:J13" si="0">G12*H12*I12</f>
        <v>90.977922850659724</v>
      </c>
      <c r="K12" s="12"/>
    </row>
    <row r="13" spans="1:13" x14ac:dyDescent="0.2">
      <c r="A13" s="21" t="s">
        <v>30</v>
      </c>
      <c r="B13" s="12" t="s">
        <v>7</v>
      </c>
      <c r="C13" s="14">
        <v>275</v>
      </c>
      <c r="D13" s="14">
        <v>16812.37</v>
      </c>
      <c r="E13" s="14">
        <f>D13/C9</f>
        <v>13.938293815287679</v>
      </c>
      <c r="F13" s="14">
        <v>365</v>
      </c>
      <c r="G13" s="14">
        <f>E13/F13</f>
        <v>3.8187106343253917E-2</v>
      </c>
      <c r="H13" s="22">
        <f>H10</f>
        <v>541.1</v>
      </c>
      <c r="I13" s="12">
        <f>I10</f>
        <v>4</v>
      </c>
      <c r="J13" s="14">
        <f t="shared" si="0"/>
        <v>82.652172969338778</v>
      </c>
      <c r="K13" s="12"/>
    </row>
    <row r="14" spans="1:13" x14ac:dyDescent="0.2">
      <c r="A14" s="18" t="s">
        <v>28</v>
      </c>
      <c r="B14" s="12"/>
      <c r="C14" s="12"/>
      <c r="D14" s="24">
        <f>SUM(D10:D13)</f>
        <v>486765.75999999995</v>
      </c>
      <c r="E14" s="24">
        <f>SUM(E10:E13)</f>
        <v>403.55310893715796</v>
      </c>
      <c r="F14" s="24"/>
      <c r="G14" s="24">
        <f>SUM(G10:G13)</f>
        <v>1.3365704298294754</v>
      </c>
      <c r="H14" s="24"/>
      <c r="I14" s="13"/>
      <c r="J14" s="24">
        <f>SUM(J10:J13)</f>
        <v>2892.8730383229167</v>
      </c>
      <c r="K14" s="12"/>
    </row>
    <row r="15" spans="1:13" x14ac:dyDescent="0.2">
      <c r="A15" s="39" t="s">
        <v>55</v>
      </c>
      <c r="B15" s="40"/>
      <c r="C15" s="40"/>
      <c r="D15" s="40"/>
      <c r="E15" s="40"/>
      <c r="F15" s="40"/>
      <c r="G15" s="40"/>
      <c r="H15" s="40"/>
      <c r="I15" s="40"/>
      <c r="J15" s="40"/>
      <c r="K15" s="41"/>
    </row>
    <row r="16" spans="1:13" x14ac:dyDescent="0.2">
      <c r="A16" s="21" t="s">
        <v>29</v>
      </c>
      <c r="B16" s="12" t="s">
        <v>8</v>
      </c>
      <c r="C16" s="14">
        <v>10</v>
      </c>
      <c r="D16" s="14">
        <v>72000</v>
      </c>
      <c r="E16" s="14">
        <f>D16/C9</f>
        <v>59.691593433924723</v>
      </c>
      <c r="F16" s="14">
        <f>(365/12)*C16</f>
        <v>304.16666666666669</v>
      </c>
      <c r="G16" s="14">
        <f t="shared" ref="G16:G25" si="1">E16/F16</f>
        <v>0.19624633457728674</v>
      </c>
      <c r="H16" s="14">
        <f>H10</f>
        <v>541.1</v>
      </c>
      <c r="I16" s="12">
        <f>I10</f>
        <v>4</v>
      </c>
      <c r="J16" s="14">
        <f t="shared" ref="J16:J25" si="2">G16*H16*I16</f>
        <v>424.75556655907945</v>
      </c>
      <c r="K16" s="12"/>
      <c r="L16" s="26"/>
    </row>
    <row r="17" spans="1:12" x14ac:dyDescent="0.2">
      <c r="A17" s="21" t="s">
        <v>9</v>
      </c>
      <c r="B17" s="12" t="s">
        <v>7</v>
      </c>
      <c r="C17" s="13">
        <f>31.2+31.2</f>
        <v>62.4</v>
      </c>
      <c r="D17" s="14">
        <v>45129.25</v>
      </c>
      <c r="E17" s="14">
        <f>D17/C9</f>
        <v>37.414400596915932</v>
      </c>
      <c r="F17" s="14">
        <v>365</v>
      </c>
      <c r="G17" s="14">
        <f t="shared" si="1"/>
        <v>0.10250520711483817</v>
      </c>
      <c r="H17" s="14">
        <f>H10</f>
        <v>541.1</v>
      </c>
      <c r="I17" s="12">
        <f>I10</f>
        <v>4</v>
      </c>
      <c r="J17" s="14">
        <f t="shared" si="2"/>
        <v>221.86227027935573</v>
      </c>
      <c r="K17" s="12"/>
      <c r="L17" s="26"/>
    </row>
    <row r="18" spans="1:12" x14ac:dyDescent="0.2">
      <c r="A18" s="27" t="s">
        <v>32</v>
      </c>
      <c r="B18" s="12" t="s">
        <v>12</v>
      </c>
      <c r="C18" s="13">
        <v>5</v>
      </c>
      <c r="D18" s="14">
        <v>9550</v>
      </c>
      <c r="E18" s="14">
        <f>D18/C9</f>
        <v>7.9174266290830708</v>
      </c>
      <c r="F18" s="14">
        <v>365</v>
      </c>
      <c r="G18" s="14">
        <f t="shared" si="1"/>
        <v>2.1691579805707042E-2</v>
      </c>
      <c r="H18" s="14">
        <f>H10</f>
        <v>541.1</v>
      </c>
      <c r="I18" s="12">
        <f>I10</f>
        <v>4</v>
      </c>
      <c r="J18" s="14">
        <f t="shared" si="2"/>
        <v>46.949255331472322</v>
      </c>
      <c r="K18" s="12"/>
      <c r="L18" s="26"/>
    </row>
    <row r="19" spans="1:12" x14ac:dyDescent="0.2">
      <c r="A19" s="27"/>
      <c r="B19" s="12" t="s">
        <v>7</v>
      </c>
      <c r="C19" s="13">
        <v>149.88399999999999</v>
      </c>
      <c r="D19" s="14">
        <v>24581</v>
      </c>
      <c r="E19" s="14">
        <f>D19/C9</f>
        <v>20.378875808323659</v>
      </c>
      <c r="F19" s="14">
        <v>365</v>
      </c>
      <c r="G19" s="14">
        <f t="shared" si="1"/>
        <v>5.5832536461160709E-2</v>
      </c>
      <c r="H19" s="14">
        <f>H10</f>
        <v>541.1</v>
      </c>
      <c r="I19" s="12">
        <f>I10</f>
        <v>4</v>
      </c>
      <c r="J19" s="14">
        <f t="shared" si="2"/>
        <v>120.84394191653624</v>
      </c>
      <c r="K19" s="12"/>
      <c r="L19" s="26"/>
    </row>
    <row r="20" spans="1:12" ht="24" x14ac:dyDescent="0.2">
      <c r="A20" s="21" t="s">
        <v>10</v>
      </c>
      <c r="B20" s="12" t="s">
        <v>11</v>
      </c>
      <c r="C20" s="16">
        <v>23.6</v>
      </c>
      <c r="D20" s="14">
        <v>13964</v>
      </c>
      <c r="E20" s="14">
        <f>D20/C9</f>
        <v>11.576852926546177</v>
      </c>
      <c r="F20" s="14">
        <v>365</v>
      </c>
      <c r="G20" s="14">
        <f t="shared" si="1"/>
        <v>3.1717405278208703E-2</v>
      </c>
      <c r="H20" s="14">
        <f>H10</f>
        <v>541.1</v>
      </c>
      <c r="I20" s="12">
        <f>I10</f>
        <v>4</v>
      </c>
      <c r="J20" s="14">
        <f t="shared" si="2"/>
        <v>68.649151984154926</v>
      </c>
      <c r="K20" s="12"/>
      <c r="L20" s="26"/>
    </row>
    <row r="21" spans="1:12" x14ac:dyDescent="0.2">
      <c r="A21" s="21" t="s">
        <v>33</v>
      </c>
      <c r="B21" s="12" t="s">
        <v>11</v>
      </c>
      <c r="C21" s="16">
        <v>40</v>
      </c>
      <c r="D21" s="14">
        <v>20160</v>
      </c>
      <c r="E21" s="14">
        <f>D21/C9</f>
        <v>16.713646161498922</v>
      </c>
      <c r="F21" s="14">
        <v>365</v>
      </c>
      <c r="G21" s="14">
        <f t="shared" si="1"/>
        <v>4.5790811401366906E-2</v>
      </c>
      <c r="H21" s="14">
        <f>H10</f>
        <v>541.1</v>
      </c>
      <c r="I21" s="12">
        <f>I10</f>
        <v>4</v>
      </c>
      <c r="J21" s="14">
        <f t="shared" si="2"/>
        <v>99.109632197118529</v>
      </c>
      <c r="K21" s="12"/>
      <c r="L21" s="26"/>
    </row>
    <row r="22" spans="1:12" x14ac:dyDescent="0.2">
      <c r="A22" s="21" t="s">
        <v>34</v>
      </c>
      <c r="B22" s="12" t="s">
        <v>8</v>
      </c>
      <c r="C22" s="16">
        <v>12</v>
      </c>
      <c r="D22" s="14">
        <v>28955.16</v>
      </c>
      <c r="E22" s="14">
        <f>D22/C9</f>
        <v>24.005272757419995</v>
      </c>
      <c r="F22" s="14">
        <v>365</v>
      </c>
      <c r="G22" s="14">
        <f t="shared" si="1"/>
        <v>6.5767870568273962E-2</v>
      </c>
      <c r="H22" s="14">
        <f>H10</f>
        <v>541.1</v>
      </c>
      <c r="I22" s="12">
        <f>I10</f>
        <v>4</v>
      </c>
      <c r="J22" s="14">
        <f t="shared" si="2"/>
        <v>142.34797905797217</v>
      </c>
      <c r="K22" s="12"/>
      <c r="L22" s="26"/>
    </row>
    <row r="23" spans="1:12" x14ac:dyDescent="0.2">
      <c r="A23" s="21" t="s">
        <v>35</v>
      </c>
      <c r="B23" s="12" t="s">
        <v>0</v>
      </c>
      <c r="C23" s="16">
        <v>12</v>
      </c>
      <c r="D23" s="14">
        <v>9248.76</v>
      </c>
      <c r="E23" s="14">
        <f>D23/C9</f>
        <v>7.6676836345548001</v>
      </c>
      <c r="F23" s="14">
        <v>365</v>
      </c>
      <c r="G23" s="14">
        <f t="shared" si="1"/>
        <v>2.1007352423437809E-2</v>
      </c>
      <c r="H23" s="14">
        <f>H10</f>
        <v>541.1</v>
      </c>
      <c r="I23" s="12">
        <f>I10</f>
        <v>4</v>
      </c>
      <c r="J23" s="14">
        <f t="shared" si="2"/>
        <v>45.468313585288797</v>
      </c>
      <c r="K23" s="12"/>
      <c r="L23" s="26"/>
    </row>
    <row r="24" spans="1:12" x14ac:dyDescent="0.2">
      <c r="A24" s="21" t="s">
        <v>36</v>
      </c>
      <c r="B24" s="12" t="s">
        <v>13</v>
      </c>
      <c r="C24" s="16">
        <v>10</v>
      </c>
      <c r="D24" s="14">
        <v>2995</v>
      </c>
      <c r="E24" s="14">
        <f>D24/C9</f>
        <v>2.4830044768695076</v>
      </c>
      <c r="F24" s="14">
        <v>365</v>
      </c>
      <c r="G24" s="14">
        <f t="shared" si="1"/>
        <v>6.802751991423309E-3</v>
      </c>
      <c r="H24" s="14">
        <f>H10</f>
        <v>541.1</v>
      </c>
      <c r="I24" s="12">
        <f>I10</f>
        <v>4</v>
      </c>
      <c r="J24" s="14">
        <f t="shared" si="2"/>
        <v>14.72387641023661</v>
      </c>
      <c r="K24" s="12"/>
      <c r="L24" s="26"/>
    </row>
    <row r="25" spans="1:12" x14ac:dyDescent="0.2">
      <c r="A25" s="21" t="s">
        <v>37</v>
      </c>
      <c r="B25" s="12" t="s">
        <v>8</v>
      </c>
      <c r="C25" s="16">
        <v>12</v>
      </c>
      <c r="D25" s="14">
        <v>40800</v>
      </c>
      <c r="E25" s="14">
        <f>D25/C9</f>
        <v>33.825236279224008</v>
      </c>
      <c r="F25" s="14">
        <v>365</v>
      </c>
      <c r="G25" s="14">
        <f t="shared" si="1"/>
        <v>9.2671880217052083E-2</v>
      </c>
      <c r="H25" s="14">
        <f t="shared" ref="H25" si="3">H17</f>
        <v>541.1</v>
      </c>
      <c r="I25" s="12">
        <f>I10</f>
        <v>4</v>
      </c>
      <c r="J25" s="14">
        <f t="shared" si="2"/>
        <v>200.57901754178755</v>
      </c>
      <c r="K25" s="12"/>
      <c r="L25" s="26"/>
    </row>
    <row r="26" spans="1:12" x14ac:dyDescent="0.2">
      <c r="A26" s="18" t="s">
        <v>28</v>
      </c>
      <c r="B26" s="12"/>
      <c r="C26" s="12"/>
      <c r="D26" s="24">
        <f>SUM(D16:D25)</f>
        <v>267383.17000000004</v>
      </c>
      <c r="E26" s="24">
        <f>SUM(E16:E25)</f>
        <v>221.67399270436078</v>
      </c>
      <c r="F26" s="24"/>
      <c r="G26" s="24">
        <f>SUM(G16:G25)</f>
        <v>0.64003372983875539</v>
      </c>
      <c r="H26" s="24"/>
      <c r="I26" s="13"/>
      <c r="J26" s="28">
        <f>SUM(J16:J25)</f>
        <v>1385.2890048630024</v>
      </c>
      <c r="K26" s="12"/>
      <c r="L26" s="26"/>
    </row>
    <row r="27" spans="1:12" ht="31.5" customHeight="1" x14ac:dyDescent="0.2">
      <c r="A27" s="29" t="s">
        <v>38</v>
      </c>
      <c r="B27" s="29"/>
      <c r="C27" s="29"/>
      <c r="D27" s="29"/>
      <c r="E27" s="29"/>
      <c r="F27" s="29"/>
      <c r="G27" s="24">
        <f>G26+G14</f>
        <v>1.9766041596682307</v>
      </c>
      <c r="H27" s="12"/>
      <c r="I27" s="12"/>
      <c r="J27" s="24">
        <f>J14+J26</f>
        <v>4278.1620431859192</v>
      </c>
      <c r="K27" s="19"/>
    </row>
    <row r="28" spans="1:12" x14ac:dyDescent="0.2">
      <c r="A28" s="30"/>
      <c r="B28" s="31"/>
      <c r="C28" s="31"/>
      <c r="D28" s="31"/>
      <c r="E28" s="31"/>
      <c r="F28" s="31"/>
      <c r="G28" s="31"/>
      <c r="H28" s="33"/>
      <c r="I28" s="33"/>
      <c r="J28" s="32"/>
      <c r="K28" s="33"/>
    </row>
  </sheetData>
  <mergeCells count="7">
    <mergeCell ref="I1:K2"/>
    <mergeCell ref="A18:A19"/>
    <mergeCell ref="A27:F27"/>
    <mergeCell ref="A3:K3"/>
    <mergeCell ref="A4:K4"/>
    <mergeCell ref="C9:K9"/>
    <mergeCell ref="A15:K15"/>
  </mergeCells>
  <pageMargins left="0.78740157480314965" right="0.39370078740157483" top="0.78740157480314965" bottom="0.78740157480314965" header="0" footer="0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M28"/>
  <sheetViews>
    <sheetView tabSelected="1" zoomScaleNormal="100" workbookViewId="0">
      <selection activeCell="A4" sqref="A4:K4"/>
    </sheetView>
  </sheetViews>
  <sheetFormatPr defaultRowHeight="15" x14ac:dyDescent="0.25"/>
  <cols>
    <col min="1" max="1" width="35" style="15" customWidth="1"/>
    <col min="2" max="2" width="13.5703125" style="6" customWidth="1"/>
    <col min="3" max="3" width="17" style="6" customWidth="1"/>
    <col min="4" max="4" width="13.140625" style="6" customWidth="1"/>
    <col min="5" max="5" width="11.85546875" style="6" customWidth="1"/>
    <col min="6" max="6" width="13.42578125" style="6" customWidth="1"/>
    <col min="7" max="7" width="10.28515625" style="6" customWidth="1"/>
    <col min="8" max="8" width="13.42578125" style="6" customWidth="1"/>
    <col min="9" max="9" width="11.28515625" style="6" customWidth="1"/>
    <col min="10" max="10" width="10" style="6" customWidth="1"/>
    <col min="11" max="11" width="13.5703125" style="6" customWidth="1"/>
    <col min="12" max="12" width="9.140625" style="6"/>
    <col min="13" max="13" width="13.140625" style="6" bestFit="1" customWidth="1"/>
    <col min="14" max="254" width="9.140625" style="6"/>
    <col min="255" max="255" width="21.85546875" style="6" customWidth="1"/>
    <col min="256" max="256" width="11.42578125" style="6" customWidth="1"/>
    <col min="257" max="257" width="12.85546875" style="6" customWidth="1"/>
    <col min="258" max="258" width="12.7109375" style="6" customWidth="1"/>
    <col min="259" max="259" width="12.28515625" style="6" customWidth="1"/>
    <col min="260" max="260" width="10.28515625" style="6" customWidth="1"/>
    <col min="261" max="261" width="10.5703125" style="6" customWidth="1"/>
    <col min="262" max="263" width="11.28515625" style="6" customWidth="1"/>
    <col min="264" max="264" width="17.28515625" style="6" customWidth="1"/>
    <col min="265" max="265" width="9.140625" style="6"/>
    <col min="266" max="266" width="38.28515625" style="6" customWidth="1"/>
    <col min="267" max="510" width="9.140625" style="6"/>
    <col min="511" max="511" width="21.85546875" style="6" customWidth="1"/>
    <col min="512" max="512" width="11.42578125" style="6" customWidth="1"/>
    <col min="513" max="513" width="12.85546875" style="6" customWidth="1"/>
    <col min="514" max="514" width="12.7109375" style="6" customWidth="1"/>
    <col min="515" max="515" width="12.28515625" style="6" customWidth="1"/>
    <col min="516" max="516" width="10.28515625" style="6" customWidth="1"/>
    <col min="517" max="517" width="10.5703125" style="6" customWidth="1"/>
    <col min="518" max="519" width="11.28515625" style="6" customWidth="1"/>
    <col min="520" max="520" width="17.28515625" style="6" customWidth="1"/>
    <col min="521" max="521" width="9.140625" style="6"/>
    <col min="522" max="522" width="38.28515625" style="6" customWidth="1"/>
    <col min="523" max="766" width="9.140625" style="6"/>
    <col min="767" max="767" width="21.85546875" style="6" customWidth="1"/>
    <col min="768" max="768" width="11.42578125" style="6" customWidth="1"/>
    <col min="769" max="769" width="12.85546875" style="6" customWidth="1"/>
    <col min="770" max="770" width="12.7109375" style="6" customWidth="1"/>
    <col min="771" max="771" width="12.28515625" style="6" customWidth="1"/>
    <col min="772" max="772" width="10.28515625" style="6" customWidth="1"/>
    <col min="773" max="773" width="10.5703125" style="6" customWidth="1"/>
    <col min="774" max="775" width="11.28515625" style="6" customWidth="1"/>
    <col min="776" max="776" width="17.28515625" style="6" customWidth="1"/>
    <col min="777" max="777" width="9.140625" style="6"/>
    <col min="778" max="778" width="38.28515625" style="6" customWidth="1"/>
    <col min="779" max="1022" width="9.140625" style="6"/>
    <col min="1023" max="1023" width="21.85546875" style="6" customWidth="1"/>
    <col min="1024" max="1024" width="11.42578125" style="6" customWidth="1"/>
    <col min="1025" max="1025" width="12.85546875" style="6" customWidth="1"/>
    <col min="1026" max="1026" width="12.7109375" style="6" customWidth="1"/>
    <col min="1027" max="1027" width="12.28515625" style="6" customWidth="1"/>
    <col min="1028" max="1028" width="10.28515625" style="6" customWidth="1"/>
    <col min="1029" max="1029" width="10.5703125" style="6" customWidth="1"/>
    <col min="1030" max="1031" width="11.28515625" style="6" customWidth="1"/>
    <col min="1032" max="1032" width="17.28515625" style="6" customWidth="1"/>
    <col min="1033" max="1033" width="9.140625" style="6"/>
    <col min="1034" max="1034" width="38.28515625" style="6" customWidth="1"/>
    <col min="1035" max="1278" width="9.140625" style="6"/>
    <col min="1279" max="1279" width="21.85546875" style="6" customWidth="1"/>
    <col min="1280" max="1280" width="11.42578125" style="6" customWidth="1"/>
    <col min="1281" max="1281" width="12.85546875" style="6" customWidth="1"/>
    <col min="1282" max="1282" width="12.7109375" style="6" customWidth="1"/>
    <col min="1283" max="1283" width="12.28515625" style="6" customWidth="1"/>
    <col min="1284" max="1284" width="10.28515625" style="6" customWidth="1"/>
    <col min="1285" max="1285" width="10.5703125" style="6" customWidth="1"/>
    <col min="1286" max="1287" width="11.28515625" style="6" customWidth="1"/>
    <col min="1288" max="1288" width="17.28515625" style="6" customWidth="1"/>
    <col min="1289" max="1289" width="9.140625" style="6"/>
    <col min="1290" max="1290" width="38.28515625" style="6" customWidth="1"/>
    <col min="1291" max="1534" width="9.140625" style="6"/>
    <col min="1535" max="1535" width="21.85546875" style="6" customWidth="1"/>
    <col min="1536" max="1536" width="11.42578125" style="6" customWidth="1"/>
    <col min="1537" max="1537" width="12.85546875" style="6" customWidth="1"/>
    <col min="1538" max="1538" width="12.7109375" style="6" customWidth="1"/>
    <col min="1539" max="1539" width="12.28515625" style="6" customWidth="1"/>
    <col min="1540" max="1540" width="10.28515625" style="6" customWidth="1"/>
    <col min="1541" max="1541" width="10.5703125" style="6" customWidth="1"/>
    <col min="1542" max="1543" width="11.28515625" style="6" customWidth="1"/>
    <col min="1544" max="1544" width="17.28515625" style="6" customWidth="1"/>
    <col min="1545" max="1545" width="9.140625" style="6"/>
    <col min="1546" max="1546" width="38.28515625" style="6" customWidth="1"/>
    <col min="1547" max="1790" width="9.140625" style="6"/>
    <col min="1791" max="1791" width="21.85546875" style="6" customWidth="1"/>
    <col min="1792" max="1792" width="11.42578125" style="6" customWidth="1"/>
    <col min="1793" max="1793" width="12.85546875" style="6" customWidth="1"/>
    <col min="1794" max="1794" width="12.7109375" style="6" customWidth="1"/>
    <col min="1795" max="1795" width="12.28515625" style="6" customWidth="1"/>
    <col min="1796" max="1796" width="10.28515625" style="6" customWidth="1"/>
    <col min="1797" max="1797" width="10.5703125" style="6" customWidth="1"/>
    <col min="1798" max="1799" width="11.28515625" style="6" customWidth="1"/>
    <col min="1800" max="1800" width="17.28515625" style="6" customWidth="1"/>
    <col min="1801" max="1801" width="9.140625" style="6"/>
    <col min="1802" max="1802" width="38.28515625" style="6" customWidth="1"/>
    <col min="1803" max="2046" width="9.140625" style="6"/>
    <col min="2047" max="2047" width="21.85546875" style="6" customWidth="1"/>
    <col min="2048" max="2048" width="11.42578125" style="6" customWidth="1"/>
    <col min="2049" max="2049" width="12.85546875" style="6" customWidth="1"/>
    <col min="2050" max="2050" width="12.7109375" style="6" customWidth="1"/>
    <col min="2051" max="2051" width="12.28515625" style="6" customWidth="1"/>
    <col min="2052" max="2052" width="10.28515625" style="6" customWidth="1"/>
    <col min="2053" max="2053" width="10.5703125" style="6" customWidth="1"/>
    <col min="2054" max="2055" width="11.28515625" style="6" customWidth="1"/>
    <col min="2056" max="2056" width="17.28515625" style="6" customWidth="1"/>
    <col min="2057" max="2057" width="9.140625" style="6"/>
    <col min="2058" max="2058" width="38.28515625" style="6" customWidth="1"/>
    <col min="2059" max="2302" width="9.140625" style="6"/>
    <col min="2303" max="2303" width="21.85546875" style="6" customWidth="1"/>
    <col min="2304" max="2304" width="11.42578125" style="6" customWidth="1"/>
    <col min="2305" max="2305" width="12.85546875" style="6" customWidth="1"/>
    <col min="2306" max="2306" width="12.7109375" style="6" customWidth="1"/>
    <col min="2307" max="2307" width="12.28515625" style="6" customWidth="1"/>
    <col min="2308" max="2308" width="10.28515625" style="6" customWidth="1"/>
    <col min="2309" max="2309" width="10.5703125" style="6" customWidth="1"/>
    <col min="2310" max="2311" width="11.28515625" style="6" customWidth="1"/>
    <col min="2312" max="2312" width="17.28515625" style="6" customWidth="1"/>
    <col min="2313" max="2313" width="9.140625" style="6"/>
    <col min="2314" max="2314" width="38.28515625" style="6" customWidth="1"/>
    <col min="2315" max="2558" width="9.140625" style="6"/>
    <col min="2559" max="2559" width="21.85546875" style="6" customWidth="1"/>
    <col min="2560" max="2560" width="11.42578125" style="6" customWidth="1"/>
    <col min="2561" max="2561" width="12.85546875" style="6" customWidth="1"/>
    <col min="2562" max="2562" width="12.7109375" style="6" customWidth="1"/>
    <col min="2563" max="2563" width="12.28515625" style="6" customWidth="1"/>
    <col min="2564" max="2564" width="10.28515625" style="6" customWidth="1"/>
    <col min="2565" max="2565" width="10.5703125" style="6" customWidth="1"/>
    <col min="2566" max="2567" width="11.28515625" style="6" customWidth="1"/>
    <col min="2568" max="2568" width="17.28515625" style="6" customWidth="1"/>
    <col min="2569" max="2569" width="9.140625" style="6"/>
    <col min="2570" max="2570" width="38.28515625" style="6" customWidth="1"/>
    <col min="2571" max="2814" width="9.140625" style="6"/>
    <col min="2815" max="2815" width="21.85546875" style="6" customWidth="1"/>
    <col min="2816" max="2816" width="11.42578125" style="6" customWidth="1"/>
    <col min="2817" max="2817" width="12.85546875" style="6" customWidth="1"/>
    <col min="2818" max="2818" width="12.7109375" style="6" customWidth="1"/>
    <col min="2819" max="2819" width="12.28515625" style="6" customWidth="1"/>
    <col min="2820" max="2820" width="10.28515625" style="6" customWidth="1"/>
    <col min="2821" max="2821" width="10.5703125" style="6" customWidth="1"/>
    <col min="2822" max="2823" width="11.28515625" style="6" customWidth="1"/>
    <col min="2824" max="2824" width="17.28515625" style="6" customWidth="1"/>
    <col min="2825" max="2825" width="9.140625" style="6"/>
    <col min="2826" max="2826" width="38.28515625" style="6" customWidth="1"/>
    <col min="2827" max="3070" width="9.140625" style="6"/>
    <col min="3071" max="3071" width="21.85546875" style="6" customWidth="1"/>
    <col min="3072" max="3072" width="11.42578125" style="6" customWidth="1"/>
    <col min="3073" max="3073" width="12.85546875" style="6" customWidth="1"/>
    <col min="3074" max="3074" width="12.7109375" style="6" customWidth="1"/>
    <col min="3075" max="3075" width="12.28515625" style="6" customWidth="1"/>
    <col min="3076" max="3076" width="10.28515625" style="6" customWidth="1"/>
    <col min="3077" max="3077" width="10.5703125" style="6" customWidth="1"/>
    <col min="3078" max="3079" width="11.28515625" style="6" customWidth="1"/>
    <col min="3080" max="3080" width="17.28515625" style="6" customWidth="1"/>
    <col min="3081" max="3081" width="9.140625" style="6"/>
    <col min="3082" max="3082" width="38.28515625" style="6" customWidth="1"/>
    <col min="3083" max="3326" width="9.140625" style="6"/>
    <col min="3327" max="3327" width="21.85546875" style="6" customWidth="1"/>
    <col min="3328" max="3328" width="11.42578125" style="6" customWidth="1"/>
    <col min="3329" max="3329" width="12.85546875" style="6" customWidth="1"/>
    <col min="3330" max="3330" width="12.7109375" style="6" customWidth="1"/>
    <col min="3331" max="3331" width="12.28515625" style="6" customWidth="1"/>
    <col min="3332" max="3332" width="10.28515625" style="6" customWidth="1"/>
    <col min="3333" max="3333" width="10.5703125" style="6" customWidth="1"/>
    <col min="3334" max="3335" width="11.28515625" style="6" customWidth="1"/>
    <col min="3336" max="3336" width="17.28515625" style="6" customWidth="1"/>
    <col min="3337" max="3337" width="9.140625" style="6"/>
    <col min="3338" max="3338" width="38.28515625" style="6" customWidth="1"/>
    <col min="3339" max="3582" width="9.140625" style="6"/>
    <col min="3583" max="3583" width="21.85546875" style="6" customWidth="1"/>
    <col min="3584" max="3584" width="11.42578125" style="6" customWidth="1"/>
    <col min="3585" max="3585" width="12.85546875" style="6" customWidth="1"/>
    <col min="3586" max="3586" width="12.7109375" style="6" customWidth="1"/>
    <col min="3587" max="3587" width="12.28515625" style="6" customWidth="1"/>
    <col min="3588" max="3588" width="10.28515625" style="6" customWidth="1"/>
    <col min="3589" max="3589" width="10.5703125" style="6" customWidth="1"/>
    <col min="3590" max="3591" width="11.28515625" style="6" customWidth="1"/>
    <col min="3592" max="3592" width="17.28515625" style="6" customWidth="1"/>
    <col min="3593" max="3593" width="9.140625" style="6"/>
    <col min="3594" max="3594" width="38.28515625" style="6" customWidth="1"/>
    <col min="3595" max="3838" width="9.140625" style="6"/>
    <col min="3839" max="3839" width="21.85546875" style="6" customWidth="1"/>
    <col min="3840" max="3840" width="11.42578125" style="6" customWidth="1"/>
    <col min="3841" max="3841" width="12.85546875" style="6" customWidth="1"/>
    <col min="3842" max="3842" width="12.7109375" style="6" customWidth="1"/>
    <col min="3843" max="3843" width="12.28515625" style="6" customWidth="1"/>
    <col min="3844" max="3844" width="10.28515625" style="6" customWidth="1"/>
    <col min="3845" max="3845" width="10.5703125" style="6" customWidth="1"/>
    <col min="3846" max="3847" width="11.28515625" style="6" customWidth="1"/>
    <col min="3848" max="3848" width="17.28515625" style="6" customWidth="1"/>
    <col min="3849" max="3849" width="9.140625" style="6"/>
    <col min="3850" max="3850" width="38.28515625" style="6" customWidth="1"/>
    <col min="3851" max="4094" width="9.140625" style="6"/>
    <col min="4095" max="4095" width="21.85546875" style="6" customWidth="1"/>
    <col min="4096" max="4096" width="11.42578125" style="6" customWidth="1"/>
    <col min="4097" max="4097" width="12.85546875" style="6" customWidth="1"/>
    <col min="4098" max="4098" width="12.7109375" style="6" customWidth="1"/>
    <col min="4099" max="4099" width="12.28515625" style="6" customWidth="1"/>
    <col min="4100" max="4100" width="10.28515625" style="6" customWidth="1"/>
    <col min="4101" max="4101" width="10.5703125" style="6" customWidth="1"/>
    <col min="4102" max="4103" width="11.28515625" style="6" customWidth="1"/>
    <col min="4104" max="4104" width="17.28515625" style="6" customWidth="1"/>
    <col min="4105" max="4105" width="9.140625" style="6"/>
    <col min="4106" max="4106" width="38.28515625" style="6" customWidth="1"/>
    <col min="4107" max="4350" width="9.140625" style="6"/>
    <col min="4351" max="4351" width="21.85546875" style="6" customWidth="1"/>
    <col min="4352" max="4352" width="11.42578125" style="6" customWidth="1"/>
    <col min="4353" max="4353" width="12.85546875" style="6" customWidth="1"/>
    <col min="4354" max="4354" width="12.7109375" style="6" customWidth="1"/>
    <col min="4355" max="4355" width="12.28515625" style="6" customWidth="1"/>
    <col min="4356" max="4356" width="10.28515625" style="6" customWidth="1"/>
    <col min="4357" max="4357" width="10.5703125" style="6" customWidth="1"/>
    <col min="4358" max="4359" width="11.28515625" style="6" customWidth="1"/>
    <col min="4360" max="4360" width="17.28515625" style="6" customWidth="1"/>
    <col min="4361" max="4361" width="9.140625" style="6"/>
    <col min="4362" max="4362" width="38.28515625" style="6" customWidth="1"/>
    <col min="4363" max="4606" width="9.140625" style="6"/>
    <col min="4607" max="4607" width="21.85546875" style="6" customWidth="1"/>
    <col min="4608" max="4608" width="11.42578125" style="6" customWidth="1"/>
    <col min="4609" max="4609" width="12.85546875" style="6" customWidth="1"/>
    <col min="4610" max="4610" width="12.7109375" style="6" customWidth="1"/>
    <col min="4611" max="4611" width="12.28515625" style="6" customWidth="1"/>
    <col min="4612" max="4612" width="10.28515625" style="6" customWidth="1"/>
    <col min="4613" max="4613" width="10.5703125" style="6" customWidth="1"/>
    <col min="4614" max="4615" width="11.28515625" style="6" customWidth="1"/>
    <col min="4616" max="4616" width="17.28515625" style="6" customWidth="1"/>
    <col min="4617" max="4617" width="9.140625" style="6"/>
    <col min="4618" max="4618" width="38.28515625" style="6" customWidth="1"/>
    <col min="4619" max="4862" width="9.140625" style="6"/>
    <col min="4863" max="4863" width="21.85546875" style="6" customWidth="1"/>
    <col min="4864" max="4864" width="11.42578125" style="6" customWidth="1"/>
    <col min="4865" max="4865" width="12.85546875" style="6" customWidth="1"/>
    <col min="4866" max="4866" width="12.7109375" style="6" customWidth="1"/>
    <col min="4867" max="4867" width="12.28515625" style="6" customWidth="1"/>
    <col min="4868" max="4868" width="10.28515625" style="6" customWidth="1"/>
    <col min="4869" max="4869" width="10.5703125" style="6" customWidth="1"/>
    <col min="4870" max="4871" width="11.28515625" style="6" customWidth="1"/>
    <col min="4872" max="4872" width="17.28515625" style="6" customWidth="1"/>
    <col min="4873" max="4873" width="9.140625" style="6"/>
    <col min="4874" max="4874" width="38.28515625" style="6" customWidth="1"/>
    <col min="4875" max="5118" width="9.140625" style="6"/>
    <col min="5119" max="5119" width="21.85546875" style="6" customWidth="1"/>
    <col min="5120" max="5120" width="11.42578125" style="6" customWidth="1"/>
    <col min="5121" max="5121" width="12.85546875" style="6" customWidth="1"/>
    <col min="5122" max="5122" width="12.7109375" style="6" customWidth="1"/>
    <col min="5123" max="5123" width="12.28515625" style="6" customWidth="1"/>
    <col min="5124" max="5124" width="10.28515625" style="6" customWidth="1"/>
    <col min="5125" max="5125" width="10.5703125" style="6" customWidth="1"/>
    <col min="5126" max="5127" width="11.28515625" style="6" customWidth="1"/>
    <col min="5128" max="5128" width="17.28515625" style="6" customWidth="1"/>
    <col min="5129" max="5129" width="9.140625" style="6"/>
    <col min="5130" max="5130" width="38.28515625" style="6" customWidth="1"/>
    <col min="5131" max="5374" width="9.140625" style="6"/>
    <col min="5375" max="5375" width="21.85546875" style="6" customWidth="1"/>
    <col min="5376" max="5376" width="11.42578125" style="6" customWidth="1"/>
    <col min="5377" max="5377" width="12.85546875" style="6" customWidth="1"/>
    <col min="5378" max="5378" width="12.7109375" style="6" customWidth="1"/>
    <col min="5379" max="5379" width="12.28515625" style="6" customWidth="1"/>
    <col min="5380" max="5380" width="10.28515625" style="6" customWidth="1"/>
    <col min="5381" max="5381" width="10.5703125" style="6" customWidth="1"/>
    <col min="5382" max="5383" width="11.28515625" style="6" customWidth="1"/>
    <col min="5384" max="5384" width="17.28515625" style="6" customWidth="1"/>
    <col min="5385" max="5385" width="9.140625" style="6"/>
    <col min="5386" max="5386" width="38.28515625" style="6" customWidth="1"/>
    <col min="5387" max="5630" width="9.140625" style="6"/>
    <col min="5631" max="5631" width="21.85546875" style="6" customWidth="1"/>
    <col min="5632" max="5632" width="11.42578125" style="6" customWidth="1"/>
    <col min="5633" max="5633" width="12.85546875" style="6" customWidth="1"/>
    <col min="5634" max="5634" width="12.7109375" style="6" customWidth="1"/>
    <col min="5635" max="5635" width="12.28515625" style="6" customWidth="1"/>
    <col min="5636" max="5636" width="10.28515625" style="6" customWidth="1"/>
    <col min="5637" max="5637" width="10.5703125" style="6" customWidth="1"/>
    <col min="5638" max="5639" width="11.28515625" style="6" customWidth="1"/>
    <col min="5640" max="5640" width="17.28515625" style="6" customWidth="1"/>
    <col min="5641" max="5641" width="9.140625" style="6"/>
    <col min="5642" max="5642" width="38.28515625" style="6" customWidth="1"/>
    <col min="5643" max="5886" width="9.140625" style="6"/>
    <col min="5887" max="5887" width="21.85546875" style="6" customWidth="1"/>
    <col min="5888" max="5888" width="11.42578125" style="6" customWidth="1"/>
    <col min="5889" max="5889" width="12.85546875" style="6" customWidth="1"/>
    <col min="5890" max="5890" width="12.7109375" style="6" customWidth="1"/>
    <col min="5891" max="5891" width="12.28515625" style="6" customWidth="1"/>
    <col min="5892" max="5892" width="10.28515625" style="6" customWidth="1"/>
    <col min="5893" max="5893" width="10.5703125" style="6" customWidth="1"/>
    <col min="5894" max="5895" width="11.28515625" style="6" customWidth="1"/>
    <col min="5896" max="5896" width="17.28515625" style="6" customWidth="1"/>
    <col min="5897" max="5897" width="9.140625" style="6"/>
    <col min="5898" max="5898" width="38.28515625" style="6" customWidth="1"/>
    <col min="5899" max="6142" width="9.140625" style="6"/>
    <col min="6143" max="6143" width="21.85546875" style="6" customWidth="1"/>
    <col min="6144" max="6144" width="11.42578125" style="6" customWidth="1"/>
    <col min="6145" max="6145" width="12.85546875" style="6" customWidth="1"/>
    <col min="6146" max="6146" width="12.7109375" style="6" customWidth="1"/>
    <col min="6147" max="6147" width="12.28515625" style="6" customWidth="1"/>
    <col min="6148" max="6148" width="10.28515625" style="6" customWidth="1"/>
    <col min="6149" max="6149" width="10.5703125" style="6" customWidth="1"/>
    <col min="6150" max="6151" width="11.28515625" style="6" customWidth="1"/>
    <col min="6152" max="6152" width="17.28515625" style="6" customWidth="1"/>
    <col min="6153" max="6153" width="9.140625" style="6"/>
    <col min="6154" max="6154" width="38.28515625" style="6" customWidth="1"/>
    <col min="6155" max="6398" width="9.140625" style="6"/>
    <col min="6399" max="6399" width="21.85546875" style="6" customWidth="1"/>
    <col min="6400" max="6400" width="11.42578125" style="6" customWidth="1"/>
    <col min="6401" max="6401" width="12.85546875" style="6" customWidth="1"/>
    <col min="6402" max="6402" width="12.7109375" style="6" customWidth="1"/>
    <col min="6403" max="6403" width="12.28515625" style="6" customWidth="1"/>
    <col min="6404" max="6404" width="10.28515625" style="6" customWidth="1"/>
    <col min="6405" max="6405" width="10.5703125" style="6" customWidth="1"/>
    <col min="6406" max="6407" width="11.28515625" style="6" customWidth="1"/>
    <col min="6408" max="6408" width="17.28515625" style="6" customWidth="1"/>
    <col min="6409" max="6409" width="9.140625" style="6"/>
    <col min="6410" max="6410" width="38.28515625" style="6" customWidth="1"/>
    <col min="6411" max="6654" width="9.140625" style="6"/>
    <col min="6655" max="6655" width="21.85546875" style="6" customWidth="1"/>
    <col min="6656" max="6656" width="11.42578125" style="6" customWidth="1"/>
    <col min="6657" max="6657" width="12.85546875" style="6" customWidth="1"/>
    <col min="6658" max="6658" width="12.7109375" style="6" customWidth="1"/>
    <col min="6659" max="6659" width="12.28515625" style="6" customWidth="1"/>
    <col min="6660" max="6660" width="10.28515625" style="6" customWidth="1"/>
    <col min="6661" max="6661" width="10.5703125" style="6" customWidth="1"/>
    <col min="6662" max="6663" width="11.28515625" style="6" customWidth="1"/>
    <col min="6664" max="6664" width="17.28515625" style="6" customWidth="1"/>
    <col min="6665" max="6665" width="9.140625" style="6"/>
    <col min="6666" max="6666" width="38.28515625" style="6" customWidth="1"/>
    <col min="6667" max="6910" width="9.140625" style="6"/>
    <col min="6911" max="6911" width="21.85546875" style="6" customWidth="1"/>
    <col min="6912" max="6912" width="11.42578125" style="6" customWidth="1"/>
    <col min="6913" max="6913" width="12.85546875" style="6" customWidth="1"/>
    <col min="6914" max="6914" width="12.7109375" style="6" customWidth="1"/>
    <col min="6915" max="6915" width="12.28515625" style="6" customWidth="1"/>
    <col min="6916" max="6916" width="10.28515625" style="6" customWidth="1"/>
    <col min="6917" max="6917" width="10.5703125" style="6" customWidth="1"/>
    <col min="6918" max="6919" width="11.28515625" style="6" customWidth="1"/>
    <col min="6920" max="6920" width="17.28515625" style="6" customWidth="1"/>
    <col min="6921" max="6921" width="9.140625" style="6"/>
    <col min="6922" max="6922" width="38.28515625" style="6" customWidth="1"/>
    <col min="6923" max="7166" width="9.140625" style="6"/>
    <col min="7167" max="7167" width="21.85546875" style="6" customWidth="1"/>
    <col min="7168" max="7168" width="11.42578125" style="6" customWidth="1"/>
    <col min="7169" max="7169" width="12.85546875" style="6" customWidth="1"/>
    <col min="7170" max="7170" width="12.7109375" style="6" customWidth="1"/>
    <col min="7171" max="7171" width="12.28515625" style="6" customWidth="1"/>
    <col min="7172" max="7172" width="10.28515625" style="6" customWidth="1"/>
    <col min="7173" max="7173" width="10.5703125" style="6" customWidth="1"/>
    <col min="7174" max="7175" width="11.28515625" style="6" customWidth="1"/>
    <col min="7176" max="7176" width="17.28515625" style="6" customWidth="1"/>
    <col min="7177" max="7177" width="9.140625" style="6"/>
    <col min="7178" max="7178" width="38.28515625" style="6" customWidth="1"/>
    <col min="7179" max="7422" width="9.140625" style="6"/>
    <col min="7423" max="7423" width="21.85546875" style="6" customWidth="1"/>
    <col min="7424" max="7424" width="11.42578125" style="6" customWidth="1"/>
    <col min="7425" max="7425" width="12.85546875" style="6" customWidth="1"/>
    <col min="7426" max="7426" width="12.7109375" style="6" customWidth="1"/>
    <col min="7427" max="7427" width="12.28515625" style="6" customWidth="1"/>
    <col min="7428" max="7428" width="10.28515625" style="6" customWidth="1"/>
    <col min="7429" max="7429" width="10.5703125" style="6" customWidth="1"/>
    <col min="7430" max="7431" width="11.28515625" style="6" customWidth="1"/>
    <col min="7432" max="7432" width="17.28515625" style="6" customWidth="1"/>
    <col min="7433" max="7433" width="9.140625" style="6"/>
    <col min="7434" max="7434" width="38.28515625" style="6" customWidth="1"/>
    <col min="7435" max="7678" width="9.140625" style="6"/>
    <col min="7679" max="7679" width="21.85546875" style="6" customWidth="1"/>
    <col min="7680" max="7680" width="11.42578125" style="6" customWidth="1"/>
    <col min="7681" max="7681" width="12.85546875" style="6" customWidth="1"/>
    <col min="7682" max="7682" width="12.7109375" style="6" customWidth="1"/>
    <col min="7683" max="7683" width="12.28515625" style="6" customWidth="1"/>
    <col min="7684" max="7684" width="10.28515625" style="6" customWidth="1"/>
    <col min="7685" max="7685" width="10.5703125" style="6" customWidth="1"/>
    <col min="7686" max="7687" width="11.28515625" style="6" customWidth="1"/>
    <col min="7688" max="7688" width="17.28515625" style="6" customWidth="1"/>
    <col min="7689" max="7689" width="9.140625" style="6"/>
    <col min="7690" max="7690" width="38.28515625" style="6" customWidth="1"/>
    <col min="7691" max="7934" width="9.140625" style="6"/>
    <col min="7935" max="7935" width="21.85546875" style="6" customWidth="1"/>
    <col min="7936" max="7936" width="11.42578125" style="6" customWidth="1"/>
    <col min="7937" max="7937" width="12.85546875" style="6" customWidth="1"/>
    <col min="7938" max="7938" width="12.7109375" style="6" customWidth="1"/>
    <col min="7939" max="7939" width="12.28515625" style="6" customWidth="1"/>
    <col min="7940" max="7940" width="10.28515625" style="6" customWidth="1"/>
    <col min="7941" max="7941" width="10.5703125" style="6" customWidth="1"/>
    <col min="7942" max="7943" width="11.28515625" style="6" customWidth="1"/>
    <col min="7944" max="7944" width="17.28515625" style="6" customWidth="1"/>
    <col min="7945" max="7945" width="9.140625" style="6"/>
    <col min="7946" max="7946" width="38.28515625" style="6" customWidth="1"/>
    <col min="7947" max="8190" width="9.140625" style="6"/>
    <col min="8191" max="8191" width="21.85546875" style="6" customWidth="1"/>
    <col min="8192" max="8192" width="11.42578125" style="6" customWidth="1"/>
    <col min="8193" max="8193" width="12.85546875" style="6" customWidth="1"/>
    <col min="8194" max="8194" width="12.7109375" style="6" customWidth="1"/>
    <col min="8195" max="8195" width="12.28515625" style="6" customWidth="1"/>
    <col min="8196" max="8196" width="10.28515625" style="6" customWidth="1"/>
    <col min="8197" max="8197" width="10.5703125" style="6" customWidth="1"/>
    <col min="8198" max="8199" width="11.28515625" style="6" customWidth="1"/>
    <col min="8200" max="8200" width="17.28515625" style="6" customWidth="1"/>
    <col min="8201" max="8201" width="9.140625" style="6"/>
    <col min="8202" max="8202" width="38.28515625" style="6" customWidth="1"/>
    <col min="8203" max="8446" width="9.140625" style="6"/>
    <col min="8447" max="8447" width="21.85546875" style="6" customWidth="1"/>
    <col min="8448" max="8448" width="11.42578125" style="6" customWidth="1"/>
    <col min="8449" max="8449" width="12.85546875" style="6" customWidth="1"/>
    <col min="8450" max="8450" width="12.7109375" style="6" customWidth="1"/>
    <col min="8451" max="8451" width="12.28515625" style="6" customWidth="1"/>
    <col min="8452" max="8452" width="10.28515625" style="6" customWidth="1"/>
    <col min="8453" max="8453" width="10.5703125" style="6" customWidth="1"/>
    <col min="8454" max="8455" width="11.28515625" style="6" customWidth="1"/>
    <col min="8456" max="8456" width="17.28515625" style="6" customWidth="1"/>
    <col min="8457" max="8457" width="9.140625" style="6"/>
    <col min="8458" max="8458" width="38.28515625" style="6" customWidth="1"/>
    <col min="8459" max="8702" width="9.140625" style="6"/>
    <col min="8703" max="8703" width="21.85546875" style="6" customWidth="1"/>
    <col min="8704" max="8704" width="11.42578125" style="6" customWidth="1"/>
    <col min="8705" max="8705" width="12.85546875" style="6" customWidth="1"/>
    <col min="8706" max="8706" width="12.7109375" style="6" customWidth="1"/>
    <col min="8707" max="8707" width="12.28515625" style="6" customWidth="1"/>
    <col min="8708" max="8708" width="10.28515625" style="6" customWidth="1"/>
    <col min="8709" max="8709" width="10.5703125" style="6" customWidth="1"/>
    <col min="8710" max="8711" width="11.28515625" style="6" customWidth="1"/>
    <col min="8712" max="8712" width="17.28515625" style="6" customWidth="1"/>
    <col min="8713" max="8713" width="9.140625" style="6"/>
    <col min="8714" max="8714" width="38.28515625" style="6" customWidth="1"/>
    <col min="8715" max="8958" width="9.140625" style="6"/>
    <col min="8959" max="8959" width="21.85546875" style="6" customWidth="1"/>
    <col min="8960" max="8960" width="11.42578125" style="6" customWidth="1"/>
    <col min="8961" max="8961" width="12.85546875" style="6" customWidth="1"/>
    <col min="8962" max="8962" width="12.7109375" style="6" customWidth="1"/>
    <col min="8963" max="8963" width="12.28515625" style="6" customWidth="1"/>
    <col min="8964" max="8964" width="10.28515625" style="6" customWidth="1"/>
    <col min="8965" max="8965" width="10.5703125" style="6" customWidth="1"/>
    <col min="8966" max="8967" width="11.28515625" style="6" customWidth="1"/>
    <col min="8968" max="8968" width="17.28515625" style="6" customWidth="1"/>
    <col min="8969" max="8969" width="9.140625" style="6"/>
    <col min="8970" max="8970" width="38.28515625" style="6" customWidth="1"/>
    <col min="8971" max="9214" width="9.140625" style="6"/>
    <col min="9215" max="9215" width="21.85546875" style="6" customWidth="1"/>
    <col min="9216" max="9216" width="11.42578125" style="6" customWidth="1"/>
    <col min="9217" max="9217" width="12.85546875" style="6" customWidth="1"/>
    <col min="9218" max="9218" width="12.7109375" style="6" customWidth="1"/>
    <col min="9219" max="9219" width="12.28515625" style="6" customWidth="1"/>
    <col min="9220" max="9220" width="10.28515625" style="6" customWidth="1"/>
    <col min="9221" max="9221" width="10.5703125" style="6" customWidth="1"/>
    <col min="9222" max="9223" width="11.28515625" style="6" customWidth="1"/>
    <col min="9224" max="9224" width="17.28515625" style="6" customWidth="1"/>
    <col min="9225" max="9225" width="9.140625" style="6"/>
    <col min="9226" max="9226" width="38.28515625" style="6" customWidth="1"/>
    <col min="9227" max="9470" width="9.140625" style="6"/>
    <col min="9471" max="9471" width="21.85546875" style="6" customWidth="1"/>
    <col min="9472" max="9472" width="11.42578125" style="6" customWidth="1"/>
    <col min="9473" max="9473" width="12.85546875" style="6" customWidth="1"/>
    <col min="9474" max="9474" width="12.7109375" style="6" customWidth="1"/>
    <col min="9475" max="9475" width="12.28515625" style="6" customWidth="1"/>
    <col min="9476" max="9476" width="10.28515625" style="6" customWidth="1"/>
    <col min="9477" max="9477" width="10.5703125" style="6" customWidth="1"/>
    <col min="9478" max="9479" width="11.28515625" style="6" customWidth="1"/>
    <col min="9480" max="9480" width="17.28515625" style="6" customWidth="1"/>
    <col min="9481" max="9481" width="9.140625" style="6"/>
    <col min="9482" max="9482" width="38.28515625" style="6" customWidth="1"/>
    <col min="9483" max="9726" width="9.140625" style="6"/>
    <col min="9727" max="9727" width="21.85546875" style="6" customWidth="1"/>
    <col min="9728" max="9728" width="11.42578125" style="6" customWidth="1"/>
    <col min="9729" max="9729" width="12.85546875" style="6" customWidth="1"/>
    <col min="9730" max="9730" width="12.7109375" style="6" customWidth="1"/>
    <col min="9731" max="9731" width="12.28515625" style="6" customWidth="1"/>
    <col min="9732" max="9732" width="10.28515625" style="6" customWidth="1"/>
    <col min="9733" max="9733" width="10.5703125" style="6" customWidth="1"/>
    <col min="9734" max="9735" width="11.28515625" style="6" customWidth="1"/>
    <col min="9736" max="9736" width="17.28515625" style="6" customWidth="1"/>
    <col min="9737" max="9737" width="9.140625" style="6"/>
    <col min="9738" max="9738" width="38.28515625" style="6" customWidth="1"/>
    <col min="9739" max="9982" width="9.140625" style="6"/>
    <col min="9983" max="9983" width="21.85546875" style="6" customWidth="1"/>
    <col min="9984" max="9984" width="11.42578125" style="6" customWidth="1"/>
    <col min="9985" max="9985" width="12.85546875" style="6" customWidth="1"/>
    <col min="9986" max="9986" width="12.7109375" style="6" customWidth="1"/>
    <col min="9987" max="9987" width="12.28515625" style="6" customWidth="1"/>
    <col min="9988" max="9988" width="10.28515625" style="6" customWidth="1"/>
    <col min="9989" max="9989" width="10.5703125" style="6" customWidth="1"/>
    <col min="9990" max="9991" width="11.28515625" style="6" customWidth="1"/>
    <col min="9992" max="9992" width="17.28515625" style="6" customWidth="1"/>
    <col min="9993" max="9993" width="9.140625" style="6"/>
    <col min="9994" max="9994" width="38.28515625" style="6" customWidth="1"/>
    <col min="9995" max="10238" width="9.140625" style="6"/>
    <col min="10239" max="10239" width="21.85546875" style="6" customWidth="1"/>
    <col min="10240" max="10240" width="11.42578125" style="6" customWidth="1"/>
    <col min="10241" max="10241" width="12.85546875" style="6" customWidth="1"/>
    <col min="10242" max="10242" width="12.7109375" style="6" customWidth="1"/>
    <col min="10243" max="10243" width="12.28515625" style="6" customWidth="1"/>
    <col min="10244" max="10244" width="10.28515625" style="6" customWidth="1"/>
    <col min="10245" max="10245" width="10.5703125" style="6" customWidth="1"/>
    <col min="10246" max="10247" width="11.28515625" style="6" customWidth="1"/>
    <col min="10248" max="10248" width="17.28515625" style="6" customWidth="1"/>
    <col min="10249" max="10249" width="9.140625" style="6"/>
    <col min="10250" max="10250" width="38.28515625" style="6" customWidth="1"/>
    <col min="10251" max="10494" width="9.140625" style="6"/>
    <col min="10495" max="10495" width="21.85546875" style="6" customWidth="1"/>
    <col min="10496" max="10496" width="11.42578125" style="6" customWidth="1"/>
    <col min="10497" max="10497" width="12.85546875" style="6" customWidth="1"/>
    <col min="10498" max="10498" width="12.7109375" style="6" customWidth="1"/>
    <col min="10499" max="10499" width="12.28515625" style="6" customWidth="1"/>
    <col min="10500" max="10500" width="10.28515625" style="6" customWidth="1"/>
    <col min="10501" max="10501" width="10.5703125" style="6" customWidth="1"/>
    <col min="10502" max="10503" width="11.28515625" style="6" customWidth="1"/>
    <col min="10504" max="10504" width="17.28515625" style="6" customWidth="1"/>
    <col min="10505" max="10505" width="9.140625" style="6"/>
    <col min="10506" max="10506" width="38.28515625" style="6" customWidth="1"/>
    <col min="10507" max="10750" width="9.140625" style="6"/>
    <col min="10751" max="10751" width="21.85546875" style="6" customWidth="1"/>
    <col min="10752" max="10752" width="11.42578125" style="6" customWidth="1"/>
    <col min="10753" max="10753" width="12.85546875" style="6" customWidth="1"/>
    <col min="10754" max="10754" width="12.7109375" style="6" customWidth="1"/>
    <col min="10755" max="10755" width="12.28515625" style="6" customWidth="1"/>
    <col min="10756" max="10756" width="10.28515625" style="6" customWidth="1"/>
    <col min="10757" max="10757" width="10.5703125" style="6" customWidth="1"/>
    <col min="10758" max="10759" width="11.28515625" style="6" customWidth="1"/>
    <col min="10760" max="10760" width="17.28515625" style="6" customWidth="1"/>
    <col min="10761" max="10761" width="9.140625" style="6"/>
    <col min="10762" max="10762" width="38.28515625" style="6" customWidth="1"/>
    <col min="10763" max="11006" width="9.140625" style="6"/>
    <col min="11007" max="11007" width="21.85546875" style="6" customWidth="1"/>
    <col min="11008" max="11008" width="11.42578125" style="6" customWidth="1"/>
    <col min="11009" max="11009" width="12.85546875" style="6" customWidth="1"/>
    <col min="11010" max="11010" width="12.7109375" style="6" customWidth="1"/>
    <col min="11011" max="11011" width="12.28515625" style="6" customWidth="1"/>
    <col min="11012" max="11012" width="10.28515625" style="6" customWidth="1"/>
    <col min="11013" max="11013" width="10.5703125" style="6" customWidth="1"/>
    <col min="11014" max="11015" width="11.28515625" style="6" customWidth="1"/>
    <col min="11016" max="11016" width="17.28515625" style="6" customWidth="1"/>
    <col min="11017" max="11017" width="9.140625" style="6"/>
    <col min="11018" max="11018" width="38.28515625" style="6" customWidth="1"/>
    <col min="11019" max="11262" width="9.140625" style="6"/>
    <col min="11263" max="11263" width="21.85546875" style="6" customWidth="1"/>
    <col min="11264" max="11264" width="11.42578125" style="6" customWidth="1"/>
    <col min="11265" max="11265" width="12.85546875" style="6" customWidth="1"/>
    <col min="11266" max="11266" width="12.7109375" style="6" customWidth="1"/>
    <col min="11267" max="11267" width="12.28515625" style="6" customWidth="1"/>
    <col min="11268" max="11268" width="10.28515625" style="6" customWidth="1"/>
    <col min="11269" max="11269" width="10.5703125" style="6" customWidth="1"/>
    <col min="11270" max="11271" width="11.28515625" style="6" customWidth="1"/>
    <col min="11272" max="11272" width="17.28515625" style="6" customWidth="1"/>
    <col min="11273" max="11273" width="9.140625" style="6"/>
    <col min="11274" max="11274" width="38.28515625" style="6" customWidth="1"/>
    <col min="11275" max="11518" width="9.140625" style="6"/>
    <col min="11519" max="11519" width="21.85546875" style="6" customWidth="1"/>
    <col min="11520" max="11520" width="11.42578125" style="6" customWidth="1"/>
    <col min="11521" max="11521" width="12.85546875" style="6" customWidth="1"/>
    <col min="11522" max="11522" width="12.7109375" style="6" customWidth="1"/>
    <col min="11523" max="11523" width="12.28515625" style="6" customWidth="1"/>
    <col min="11524" max="11524" width="10.28515625" style="6" customWidth="1"/>
    <col min="11525" max="11525" width="10.5703125" style="6" customWidth="1"/>
    <col min="11526" max="11527" width="11.28515625" style="6" customWidth="1"/>
    <col min="11528" max="11528" width="17.28515625" style="6" customWidth="1"/>
    <col min="11529" max="11529" width="9.140625" style="6"/>
    <col min="11530" max="11530" width="38.28515625" style="6" customWidth="1"/>
    <col min="11531" max="11774" width="9.140625" style="6"/>
    <col min="11775" max="11775" width="21.85546875" style="6" customWidth="1"/>
    <col min="11776" max="11776" width="11.42578125" style="6" customWidth="1"/>
    <col min="11777" max="11777" width="12.85546875" style="6" customWidth="1"/>
    <col min="11778" max="11778" width="12.7109375" style="6" customWidth="1"/>
    <col min="11779" max="11779" width="12.28515625" style="6" customWidth="1"/>
    <col min="11780" max="11780" width="10.28515625" style="6" customWidth="1"/>
    <col min="11781" max="11781" width="10.5703125" style="6" customWidth="1"/>
    <col min="11782" max="11783" width="11.28515625" style="6" customWidth="1"/>
    <col min="11784" max="11784" width="17.28515625" style="6" customWidth="1"/>
    <col min="11785" max="11785" width="9.140625" style="6"/>
    <col min="11786" max="11786" width="38.28515625" style="6" customWidth="1"/>
    <col min="11787" max="12030" width="9.140625" style="6"/>
    <col min="12031" max="12031" width="21.85546875" style="6" customWidth="1"/>
    <col min="12032" max="12032" width="11.42578125" style="6" customWidth="1"/>
    <col min="12033" max="12033" width="12.85546875" style="6" customWidth="1"/>
    <col min="12034" max="12034" width="12.7109375" style="6" customWidth="1"/>
    <col min="12035" max="12035" width="12.28515625" style="6" customWidth="1"/>
    <col min="12036" max="12036" width="10.28515625" style="6" customWidth="1"/>
    <col min="12037" max="12037" width="10.5703125" style="6" customWidth="1"/>
    <col min="12038" max="12039" width="11.28515625" style="6" customWidth="1"/>
    <col min="12040" max="12040" width="17.28515625" style="6" customWidth="1"/>
    <col min="12041" max="12041" width="9.140625" style="6"/>
    <col min="12042" max="12042" width="38.28515625" style="6" customWidth="1"/>
    <col min="12043" max="12286" width="9.140625" style="6"/>
    <col min="12287" max="12287" width="21.85546875" style="6" customWidth="1"/>
    <col min="12288" max="12288" width="11.42578125" style="6" customWidth="1"/>
    <col min="12289" max="12289" width="12.85546875" style="6" customWidth="1"/>
    <col min="12290" max="12290" width="12.7109375" style="6" customWidth="1"/>
    <col min="12291" max="12291" width="12.28515625" style="6" customWidth="1"/>
    <col min="12292" max="12292" width="10.28515625" style="6" customWidth="1"/>
    <col min="12293" max="12293" width="10.5703125" style="6" customWidth="1"/>
    <col min="12294" max="12295" width="11.28515625" style="6" customWidth="1"/>
    <col min="12296" max="12296" width="17.28515625" style="6" customWidth="1"/>
    <col min="12297" max="12297" width="9.140625" style="6"/>
    <col min="12298" max="12298" width="38.28515625" style="6" customWidth="1"/>
    <col min="12299" max="12542" width="9.140625" style="6"/>
    <col min="12543" max="12543" width="21.85546875" style="6" customWidth="1"/>
    <col min="12544" max="12544" width="11.42578125" style="6" customWidth="1"/>
    <col min="12545" max="12545" width="12.85546875" style="6" customWidth="1"/>
    <col min="12546" max="12546" width="12.7109375" style="6" customWidth="1"/>
    <col min="12547" max="12547" width="12.28515625" style="6" customWidth="1"/>
    <col min="12548" max="12548" width="10.28515625" style="6" customWidth="1"/>
    <col min="12549" max="12549" width="10.5703125" style="6" customWidth="1"/>
    <col min="12550" max="12551" width="11.28515625" style="6" customWidth="1"/>
    <col min="12552" max="12552" width="17.28515625" style="6" customWidth="1"/>
    <col min="12553" max="12553" width="9.140625" style="6"/>
    <col min="12554" max="12554" width="38.28515625" style="6" customWidth="1"/>
    <col min="12555" max="12798" width="9.140625" style="6"/>
    <col min="12799" max="12799" width="21.85546875" style="6" customWidth="1"/>
    <col min="12800" max="12800" width="11.42578125" style="6" customWidth="1"/>
    <col min="12801" max="12801" width="12.85546875" style="6" customWidth="1"/>
    <col min="12802" max="12802" width="12.7109375" style="6" customWidth="1"/>
    <col min="12803" max="12803" width="12.28515625" style="6" customWidth="1"/>
    <col min="12804" max="12804" width="10.28515625" style="6" customWidth="1"/>
    <col min="12805" max="12805" width="10.5703125" style="6" customWidth="1"/>
    <col min="12806" max="12807" width="11.28515625" style="6" customWidth="1"/>
    <col min="12808" max="12808" width="17.28515625" style="6" customWidth="1"/>
    <col min="12809" max="12809" width="9.140625" style="6"/>
    <col min="12810" max="12810" width="38.28515625" style="6" customWidth="1"/>
    <col min="12811" max="13054" width="9.140625" style="6"/>
    <col min="13055" max="13055" width="21.85546875" style="6" customWidth="1"/>
    <col min="13056" max="13056" width="11.42578125" style="6" customWidth="1"/>
    <col min="13057" max="13057" width="12.85546875" style="6" customWidth="1"/>
    <col min="13058" max="13058" width="12.7109375" style="6" customWidth="1"/>
    <col min="13059" max="13059" width="12.28515625" style="6" customWidth="1"/>
    <col min="13060" max="13060" width="10.28515625" style="6" customWidth="1"/>
    <col min="13061" max="13061" width="10.5703125" style="6" customWidth="1"/>
    <col min="13062" max="13063" width="11.28515625" style="6" customWidth="1"/>
    <col min="13064" max="13064" width="17.28515625" style="6" customWidth="1"/>
    <col min="13065" max="13065" width="9.140625" style="6"/>
    <col min="13066" max="13066" width="38.28515625" style="6" customWidth="1"/>
    <col min="13067" max="13310" width="9.140625" style="6"/>
    <col min="13311" max="13311" width="21.85546875" style="6" customWidth="1"/>
    <col min="13312" max="13312" width="11.42578125" style="6" customWidth="1"/>
    <col min="13313" max="13313" width="12.85546875" style="6" customWidth="1"/>
    <col min="13314" max="13314" width="12.7109375" style="6" customWidth="1"/>
    <col min="13315" max="13315" width="12.28515625" style="6" customWidth="1"/>
    <col min="13316" max="13316" width="10.28515625" style="6" customWidth="1"/>
    <col min="13317" max="13317" width="10.5703125" style="6" customWidth="1"/>
    <col min="13318" max="13319" width="11.28515625" style="6" customWidth="1"/>
    <col min="13320" max="13320" width="17.28515625" style="6" customWidth="1"/>
    <col min="13321" max="13321" width="9.140625" style="6"/>
    <col min="13322" max="13322" width="38.28515625" style="6" customWidth="1"/>
    <col min="13323" max="13566" width="9.140625" style="6"/>
    <col min="13567" max="13567" width="21.85546875" style="6" customWidth="1"/>
    <col min="13568" max="13568" width="11.42578125" style="6" customWidth="1"/>
    <col min="13569" max="13569" width="12.85546875" style="6" customWidth="1"/>
    <col min="13570" max="13570" width="12.7109375" style="6" customWidth="1"/>
    <col min="13571" max="13571" width="12.28515625" style="6" customWidth="1"/>
    <col min="13572" max="13572" width="10.28515625" style="6" customWidth="1"/>
    <col min="13573" max="13573" width="10.5703125" style="6" customWidth="1"/>
    <col min="13574" max="13575" width="11.28515625" style="6" customWidth="1"/>
    <col min="13576" max="13576" width="17.28515625" style="6" customWidth="1"/>
    <col min="13577" max="13577" width="9.140625" style="6"/>
    <col min="13578" max="13578" width="38.28515625" style="6" customWidth="1"/>
    <col min="13579" max="13822" width="9.140625" style="6"/>
    <col min="13823" max="13823" width="21.85546875" style="6" customWidth="1"/>
    <col min="13824" max="13824" width="11.42578125" style="6" customWidth="1"/>
    <col min="13825" max="13825" width="12.85546875" style="6" customWidth="1"/>
    <col min="13826" max="13826" width="12.7109375" style="6" customWidth="1"/>
    <col min="13827" max="13827" width="12.28515625" style="6" customWidth="1"/>
    <col min="13828" max="13828" width="10.28515625" style="6" customWidth="1"/>
    <col min="13829" max="13829" width="10.5703125" style="6" customWidth="1"/>
    <col min="13830" max="13831" width="11.28515625" style="6" customWidth="1"/>
    <col min="13832" max="13832" width="17.28515625" style="6" customWidth="1"/>
    <col min="13833" max="13833" width="9.140625" style="6"/>
    <col min="13834" max="13834" width="38.28515625" style="6" customWidth="1"/>
    <col min="13835" max="14078" width="9.140625" style="6"/>
    <col min="14079" max="14079" width="21.85546875" style="6" customWidth="1"/>
    <col min="14080" max="14080" width="11.42578125" style="6" customWidth="1"/>
    <col min="14081" max="14081" width="12.85546875" style="6" customWidth="1"/>
    <col min="14082" max="14082" width="12.7109375" style="6" customWidth="1"/>
    <col min="14083" max="14083" width="12.28515625" style="6" customWidth="1"/>
    <col min="14084" max="14084" width="10.28515625" style="6" customWidth="1"/>
    <col min="14085" max="14085" width="10.5703125" style="6" customWidth="1"/>
    <col min="14086" max="14087" width="11.28515625" style="6" customWidth="1"/>
    <col min="14088" max="14088" width="17.28515625" style="6" customWidth="1"/>
    <col min="14089" max="14089" width="9.140625" style="6"/>
    <col min="14090" max="14090" width="38.28515625" style="6" customWidth="1"/>
    <col min="14091" max="14334" width="9.140625" style="6"/>
    <col min="14335" max="14335" width="21.85546875" style="6" customWidth="1"/>
    <col min="14336" max="14336" width="11.42578125" style="6" customWidth="1"/>
    <col min="14337" max="14337" width="12.85546875" style="6" customWidth="1"/>
    <col min="14338" max="14338" width="12.7109375" style="6" customWidth="1"/>
    <col min="14339" max="14339" width="12.28515625" style="6" customWidth="1"/>
    <col min="14340" max="14340" width="10.28515625" style="6" customWidth="1"/>
    <col min="14341" max="14341" width="10.5703125" style="6" customWidth="1"/>
    <col min="14342" max="14343" width="11.28515625" style="6" customWidth="1"/>
    <col min="14344" max="14344" width="17.28515625" style="6" customWidth="1"/>
    <col min="14345" max="14345" width="9.140625" style="6"/>
    <col min="14346" max="14346" width="38.28515625" style="6" customWidth="1"/>
    <col min="14347" max="14590" width="9.140625" style="6"/>
    <col min="14591" max="14591" width="21.85546875" style="6" customWidth="1"/>
    <col min="14592" max="14592" width="11.42578125" style="6" customWidth="1"/>
    <col min="14593" max="14593" width="12.85546875" style="6" customWidth="1"/>
    <col min="14594" max="14594" width="12.7109375" style="6" customWidth="1"/>
    <col min="14595" max="14595" width="12.28515625" style="6" customWidth="1"/>
    <col min="14596" max="14596" width="10.28515625" style="6" customWidth="1"/>
    <col min="14597" max="14597" width="10.5703125" style="6" customWidth="1"/>
    <col min="14598" max="14599" width="11.28515625" style="6" customWidth="1"/>
    <col min="14600" max="14600" width="17.28515625" style="6" customWidth="1"/>
    <col min="14601" max="14601" width="9.140625" style="6"/>
    <col min="14602" max="14602" width="38.28515625" style="6" customWidth="1"/>
    <col min="14603" max="14846" width="9.140625" style="6"/>
    <col min="14847" max="14847" width="21.85546875" style="6" customWidth="1"/>
    <col min="14848" max="14848" width="11.42578125" style="6" customWidth="1"/>
    <col min="14849" max="14849" width="12.85546875" style="6" customWidth="1"/>
    <col min="14850" max="14850" width="12.7109375" style="6" customWidth="1"/>
    <col min="14851" max="14851" width="12.28515625" style="6" customWidth="1"/>
    <col min="14852" max="14852" width="10.28515625" style="6" customWidth="1"/>
    <col min="14853" max="14853" width="10.5703125" style="6" customWidth="1"/>
    <col min="14854" max="14855" width="11.28515625" style="6" customWidth="1"/>
    <col min="14856" max="14856" width="17.28515625" style="6" customWidth="1"/>
    <col min="14857" max="14857" width="9.140625" style="6"/>
    <col min="14858" max="14858" width="38.28515625" style="6" customWidth="1"/>
    <col min="14859" max="15102" width="9.140625" style="6"/>
    <col min="15103" max="15103" width="21.85546875" style="6" customWidth="1"/>
    <col min="15104" max="15104" width="11.42578125" style="6" customWidth="1"/>
    <col min="15105" max="15105" width="12.85546875" style="6" customWidth="1"/>
    <col min="15106" max="15106" width="12.7109375" style="6" customWidth="1"/>
    <col min="15107" max="15107" width="12.28515625" style="6" customWidth="1"/>
    <col min="15108" max="15108" width="10.28515625" style="6" customWidth="1"/>
    <col min="15109" max="15109" width="10.5703125" style="6" customWidth="1"/>
    <col min="15110" max="15111" width="11.28515625" style="6" customWidth="1"/>
    <col min="15112" max="15112" width="17.28515625" style="6" customWidth="1"/>
    <col min="15113" max="15113" width="9.140625" style="6"/>
    <col min="15114" max="15114" width="38.28515625" style="6" customWidth="1"/>
    <col min="15115" max="15358" width="9.140625" style="6"/>
    <col min="15359" max="15359" width="21.85546875" style="6" customWidth="1"/>
    <col min="15360" max="15360" width="11.42578125" style="6" customWidth="1"/>
    <col min="15361" max="15361" width="12.85546875" style="6" customWidth="1"/>
    <col min="15362" max="15362" width="12.7109375" style="6" customWidth="1"/>
    <col min="15363" max="15363" width="12.28515625" style="6" customWidth="1"/>
    <col min="15364" max="15364" width="10.28515625" style="6" customWidth="1"/>
    <col min="15365" max="15365" width="10.5703125" style="6" customWidth="1"/>
    <col min="15366" max="15367" width="11.28515625" style="6" customWidth="1"/>
    <col min="15368" max="15368" width="17.28515625" style="6" customWidth="1"/>
    <col min="15369" max="15369" width="9.140625" style="6"/>
    <col min="15370" max="15370" width="38.28515625" style="6" customWidth="1"/>
    <col min="15371" max="15614" width="9.140625" style="6"/>
    <col min="15615" max="15615" width="21.85546875" style="6" customWidth="1"/>
    <col min="15616" max="15616" width="11.42578125" style="6" customWidth="1"/>
    <col min="15617" max="15617" width="12.85546875" style="6" customWidth="1"/>
    <col min="15618" max="15618" width="12.7109375" style="6" customWidth="1"/>
    <col min="15619" max="15619" width="12.28515625" style="6" customWidth="1"/>
    <col min="15620" max="15620" width="10.28515625" style="6" customWidth="1"/>
    <col min="15621" max="15621" width="10.5703125" style="6" customWidth="1"/>
    <col min="15622" max="15623" width="11.28515625" style="6" customWidth="1"/>
    <col min="15624" max="15624" width="17.28515625" style="6" customWidth="1"/>
    <col min="15625" max="15625" width="9.140625" style="6"/>
    <col min="15626" max="15626" width="38.28515625" style="6" customWidth="1"/>
    <col min="15627" max="15870" width="9.140625" style="6"/>
    <col min="15871" max="15871" width="21.85546875" style="6" customWidth="1"/>
    <col min="15872" max="15872" width="11.42578125" style="6" customWidth="1"/>
    <col min="15873" max="15873" width="12.85546875" style="6" customWidth="1"/>
    <col min="15874" max="15874" width="12.7109375" style="6" customWidth="1"/>
    <col min="15875" max="15875" width="12.28515625" style="6" customWidth="1"/>
    <col min="15876" max="15876" width="10.28515625" style="6" customWidth="1"/>
    <col min="15877" max="15877" width="10.5703125" style="6" customWidth="1"/>
    <col min="15878" max="15879" width="11.28515625" style="6" customWidth="1"/>
    <col min="15880" max="15880" width="17.28515625" style="6" customWidth="1"/>
    <col min="15881" max="15881" width="9.140625" style="6"/>
    <col min="15882" max="15882" width="38.28515625" style="6" customWidth="1"/>
    <col min="15883" max="16126" width="9.140625" style="6"/>
    <col min="16127" max="16127" width="21.85546875" style="6" customWidth="1"/>
    <col min="16128" max="16128" width="11.42578125" style="6" customWidth="1"/>
    <col min="16129" max="16129" width="12.85546875" style="6" customWidth="1"/>
    <col min="16130" max="16130" width="12.7109375" style="6" customWidth="1"/>
    <col min="16131" max="16131" width="12.28515625" style="6" customWidth="1"/>
    <col min="16132" max="16132" width="10.28515625" style="6" customWidth="1"/>
    <col min="16133" max="16133" width="10.5703125" style="6" customWidth="1"/>
    <col min="16134" max="16135" width="11.28515625" style="6" customWidth="1"/>
    <col min="16136" max="16136" width="17.28515625" style="6" customWidth="1"/>
    <col min="16137" max="16137" width="9.140625" style="6"/>
    <col min="16138" max="16138" width="38.28515625" style="6" customWidth="1"/>
    <col min="16139" max="16384" width="9.140625" style="6"/>
  </cols>
  <sheetData>
    <row r="1" spans="1:13" s="3" customFormat="1" x14ac:dyDescent="0.2">
      <c r="A1" s="1"/>
      <c r="B1" s="1"/>
      <c r="C1" s="1"/>
      <c r="D1" s="1"/>
      <c r="E1" s="1"/>
      <c r="F1" s="1"/>
      <c r="G1" s="1"/>
      <c r="H1" s="1"/>
      <c r="I1" s="2" t="s">
        <v>67</v>
      </c>
      <c r="J1" s="4"/>
      <c r="K1" s="4"/>
    </row>
    <row r="2" spans="1:13" s="3" customFormat="1" ht="63" customHeight="1" x14ac:dyDescent="0.2">
      <c r="A2" s="1"/>
      <c r="B2" s="1"/>
      <c r="C2" s="1"/>
      <c r="D2" s="1"/>
      <c r="E2" s="1"/>
      <c r="F2" s="1"/>
      <c r="G2" s="1"/>
      <c r="H2" s="1"/>
      <c r="I2" s="4"/>
      <c r="J2" s="4"/>
      <c r="K2" s="4"/>
    </row>
    <row r="3" spans="1:13" s="6" customFormat="1" ht="37.5" customHeight="1" x14ac:dyDescent="0.25">
      <c r="A3" s="5" t="s">
        <v>16</v>
      </c>
      <c r="B3" s="5"/>
      <c r="C3" s="5"/>
      <c r="D3" s="5"/>
      <c r="E3" s="5"/>
      <c r="F3" s="5"/>
      <c r="G3" s="5"/>
      <c r="H3" s="5"/>
      <c r="I3" s="5"/>
      <c r="J3" s="5"/>
      <c r="K3" s="5"/>
      <c r="L3" s="42"/>
      <c r="M3" s="42"/>
    </row>
    <row r="4" spans="1:13" s="6" customFormat="1" x14ac:dyDescent="0.25">
      <c r="A4" s="7" t="s">
        <v>17</v>
      </c>
      <c r="B4" s="7"/>
      <c r="C4" s="7"/>
      <c r="D4" s="7"/>
      <c r="E4" s="7"/>
      <c r="F4" s="7"/>
      <c r="G4" s="7"/>
      <c r="H4" s="7"/>
      <c r="I4" s="7"/>
      <c r="J4" s="7"/>
      <c r="K4" s="7"/>
      <c r="L4" s="43"/>
      <c r="M4" s="43"/>
    </row>
    <row r="5" spans="1:13" s="6" customFormat="1" x14ac:dyDescent="0.25">
      <c r="A5" s="8"/>
      <c r="B5" s="9"/>
      <c r="C5" s="9"/>
      <c r="D5" s="9"/>
      <c r="E5" s="10"/>
      <c r="F5" s="9"/>
      <c r="G5" s="9"/>
      <c r="H5" s="9"/>
      <c r="I5" s="9"/>
      <c r="J5" s="9"/>
      <c r="K5" s="9"/>
    </row>
    <row r="6" spans="1:13" s="46" customFormat="1" x14ac:dyDescent="0.25">
      <c r="A6" s="11" t="s">
        <v>47</v>
      </c>
      <c r="B6" s="44"/>
      <c r="C6" s="44"/>
      <c r="D6" s="44"/>
      <c r="E6" s="45"/>
      <c r="F6" s="44"/>
      <c r="G6" s="44"/>
      <c r="H6" s="44"/>
      <c r="I6" s="44"/>
      <c r="J6" s="44"/>
      <c r="K6" s="44"/>
    </row>
    <row r="7" spans="1:13" s="15" customFormat="1" ht="60" x14ac:dyDescent="0.25">
      <c r="A7" s="12" t="s">
        <v>19</v>
      </c>
      <c r="B7" s="12" t="s">
        <v>1</v>
      </c>
      <c r="C7" s="12" t="s">
        <v>2</v>
      </c>
      <c r="D7" s="13" t="s">
        <v>51</v>
      </c>
      <c r="E7" s="12" t="s">
        <v>20</v>
      </c>
      <c r="F7" s="12" t="s">
        <v>48</v>
      </c>
      <c r="G7" s="12" t="s">
        <v>49</v>
      </c>
      <c r="H7" s="12" t="s">
        <v>52</v>
      </c>
      <c r="I7" s="12" t="s">
        <v>68</v>
      </c>
      <c r="J7" s="12" t="s">
        <v>50</v>
      </c>
      <c r="K7" s="12" t="s">
        <v>15</v>
      </c>
    </row>
    <row r="8" spans="1:13" s="48" customFormat="1" ht="43.5" customHeight="1" x14ac:dyDescent="0.25">
      <c r="A8" s="47">
        <v>1</v>
      </c>
      <c r="B8" s="47">
        <v>2</v>
      </c>
      <c r="C8" s="47">
        <v>3</v>
      </c>
      <c r="D8" s="47">
        <v>4</v>
      </c>
      <c r="E8" s="16" t="s">
        <v>57</v>
      </c>
      <c r="F8" s="47">
        <v>6</v>
      </c>
      <c r="G8" s="47" t="s">
        <v>58</v>
      </c>
      <c r="H8" s="47">
        <v>8</v>
      </c>
      <c r="I8" s="47">
        <v>9</v>
      </c>
      <c r="J8" s="47" t="s">
        <v>62</v>
      </c>
      <c r="K8" s="47">
        <v>11</v>
      </c>
    </row>
    <row r="9" spans="1:13" s="49" customFormat="1" x14ac:dyDescent="0.25">
      <c r="A9" s="18" t="s">
        <v>3</v>
      </c>
      <c r="B9" s="19" t="s">
        <v>0</v>
      </c>
      <c r="C9" s="20">
        <v>1206.2</v>
      </c>
      <c r="D9" s="20"/>
      <c r="E9" s="20"/>
      <c r="F9" s="20"/>
      <c r="G9" s="20"/>
      <c r="H9" s="20"/>
      <c r="I9" s="20"/>
      <c r="J9" s="20"/>
      <c r="K9" s="20"/>
    </row>
    <row r="10" spans="1:13" s="6" customFormat="1" x14ac:dyDescent="0.25">
      <c r="A10" s="21" t="s">
        <v>25</v>
      </c>
      <c r="B10" s="12" t="s">
        <v>4</v>
      </c>
      <c r="C10" s="14">
        <v>40542</v>
      </c>
      <c r="D10" s="14">
        <v>131396.79999999999</v>
      </c>
      <c r="E10" s="14">
        <f>D10/C9</f>
        <v>108.93450505720443</v>
      </c>
      <c r="F10" s="14">
        <v>12</v>
      </c>
      <c r="G10" s="14">
        <f>E10/F10</f>
        <v>9.0778754214337027</v>
      </c>
      <c r="H10" s="22">
        <v>25</v>
      </c>
      <c r="I10" s="12">
        <v>3</v>
      </c>
      <c r="J10" s="14">
        <f>G10*H10*I10</f>
        <v>680.84065660752776</v>
      </c>
      <c r="K10" s="12"/>
    </row>
    <row r="11" spans="1:13" s="6" customFormat="1" ht="24" x14ac:dyDescent="0.25">
      <c r="A11" s="21" t="s">
        <v>26</v>
      </c>
      <c r="B11" s="12" t="s">
        <v>5</v>
      </c>
      <c r="C11" s="23">
        <v>151.25</v>
      </c>
      <c r="D11" s="14">
        <v>320050.67</v>
      </c>
      <c r="E11" s="14">
        <f>D11/C9</f>
        <v>265.3379787763223</v>
      </c>
      <c r="F11" s="14">
        <f>12-((365-277)/30.42)</f>
        <v>9.1071663379355687</v>
      </c>
      <c r="G11" s="14">
        <f>(E11/F11)</f>
        <v>29.13507549226005</v>
      </c>
      <c r="H11" s="22">
        <f>H10</f>
        <v>25</v>
      </c>
      <c r="I11" s="12">
        <f>I10</f>
        <v>3</v>
      </c>
      <c r="J11" s="14">
        <f>G11*H11*I11</f>
        <v>2185.1306619195038</v>
      </c>
      <c r="K11" s="12" t="s">
        <v>6</v>
      </c>
    </row>
    <row r="12" spans="1:13" s="6" customFormat="1" x14ac:dyDescent="0.25">
      <c r="A12" s="21" t="s">
        <v>27</v>
      </c>
      <c r="B12" s="12" t="s">
        <v>7</v>
      </c>
      <c r="C12" s="14">
        <v>277</v>
      </c>
      <c r="D12" s="14">
        <v>18505.919999999998</v>
      </c>
      <c r="E12" s="14">
        <f>D12/C9</f>
        <v>15.342331288343557</v>
      </c>
      <c r="F12" s="14">
        <v>12</v>
      </c>
      <c r="G12" s="14">
        <f>E12/F12</f>
        <v>1.2785276073619631</v>
      </c>
      <c r="H12" s="22">
        <f>H10</f>
        <v>25</v>
      </c>
      <c r="I12" s="12">
        <f>I10</f>
        <v>3</v>
      </c>
      <c r="J12" s="14">
        <f t="shared" ref="J12:J13" si="0">G12*H12*I12</f>
        <v>95.889570552147234</v>
      </c>
      <c r="K12" s="12"/>
    </row>
    <row r="13" spans="1:13" s="6" customFormat="1" x14ac:dyDescent="0.25">
      <c r="A13" s="21" t="s">
        <v>30</v>
      </c>
      <c r="B13" s="12" t="s">
        <v>7</v>
      </c>
      <c r="C13" s="14">
        <v>275</v>
      </c>
      <c r="D13" s="14">
        <v>16812.37</v>
      </c>
      <c r="E13" s="14">
        <f>D13/C9</f>
        <v>13.938293815287679</v>
      </c>
      <c r="F13" s="14">
        <v>12</v>
      </c>
      <c r="G13" s="14">
        <f>E13/F13</f>
        <v>1.1615244846073065</v>
      </c>
      <c r="H13" s="22">
        <f>H10</f>
        <v>25</v>
      </c>
      <c r="I13" s="12">
        <f>I10</f>
        <v>3</v>
      </c>
      <c r="J13" s="14">
        <f t="shared" si="0"/>
        <v>87.114336345547997</v>
      </c>
      <c r="K13" s="12"/>
    </row>
    <row r="14" spans="1:13" s="49" customFormat="1" x14ac:dyDescent="0.25">
      <c r="A14" s="18" t="s">
        <v>28</v>
      </c>
      <c r="B14" s="19"/>
      <c r="C14" s="19"/>
      <c r="D14" s="24">
        <f>SUM(D10:D13)</f>
        <v>486765.75999999995</v>
      </c>
      <c r="E14" s="24">
        <f>SUM(E10:E13)</f>
        <v>403.55310893715796</v>
      </c>
      <c r="F14" s="24"/>
      <c r="G14" s="24">
        <f>SUM(G10:G13)</f>
        <v>40.653003005663024</v>
      </c>
      <c r="H14" s="24"/>
      <c r="I14" s="28"/>
      <c r="J14" s="24">
        <f>SUM(J10:J13)</f>
        <v>3048.9752254247269</v>
      </c>
      <c r="K14" s="19"/>
    </row>
    <row r="15" spans="1:13" s="6" customFormat="1" x14ac:dyDescent="0.25">
      <c r="A15" s="39" t="s">
        <v>31</v>
      </c>
      <c r="B15" s="40"/>
      <c r="C15" s="40"/>
      <c r="D15" s="40"/>
      <c r="E15" s="40"/>
      <c r="F15" s="40"/>
      <c r="G15" s="40"/>
      <c r="H15" s="40"/>
      <c r="I15" s="40"/>
      <c r="J15" s="40"/>
      <c r="K15" s="41"/>
    </row>
    <row r="16" spans="1:13" s="6" customFormat="1" ht="24" x14ac:dyDescent="0.25">
      <c r="A16" s="21" t="s">
        <v>29</v>
      </c>
      <c r="B16" s="12" t="s">
        <v>8</v>
      </c>
      <c r="C16" s="14">
        <v>10</v>
      </c>
      <c r="D16" s="14">
        <v>72000</v>
      </c>
      <c r="E16" s="14">
        <f>D16/C9</f>
        <v>59.691593433924723</v>
      </c>
      <c r="F16" s="14">
        <v>10</v>
      </c>
      <c r="G16" s="14">
        <f t="shared" ref="G16:G25" si="1">E16/F16</f>
        <v>5.9691593433924721</v>
      </c>
      <c r="H16" s="14">
        <f>H10</f>
        <v>25</v>
      </c>
      <c r="I16" s="12">
        <f>I10</f>
        <v>3</v>
      </c>
      <c r="J16" s="14">
        <f t="shared" ref="J16:J25" si="2">G16*H16*I16</f>
        <v>447.68695075443543</v>
      </c>
      <c r="K16" s="12"/>
      <c r="L16" s="50"/>
    </row>
    <row r="17" spans="1:12" s="6" customFormat="1" x14ac:dyDescent="0.25">
      <c r="A17" s="21" t="s">
        <v>9</v>
      </c>
      <c r="B17" s="12" t="s">
        <v>7</v>
      </c>
      <c r="C17" s="13">
        <f>31.2+31.2</f>
        <v>62.4</v>
      </c>
      <c r="D17" s="14">
        <v>45129.25</v>
      </c>
      <c r="E17" s="14">
        <f>D17/C9</f>
        <v>37.414400596915932</v>
      </c>
      <c r="F17" s="14">
        <v>12</v>
      </c>
      <c r="G17" s="14">
        <f t="shared" si="1"/>
        <v>3.1178667164096612</v>
      </c>
      <c r="H17" s="14">
        <f>H10</f>
        <v>25</v>
      </c>
      <c r="I17" s="12">
        <f>I10</f>
        <v>3</v>
      </c>
      <c r="J17" s="14">
        <f t="shared" si="2"/>
        <v>233.84000373072459</v>
      </c>
      <c r="K17" s="12"/>
      <c r="L17" s="50"/>
    </row>
    <row r="18" spans="1:12" s="6" customFormat="1" x14ac:dyDescent="0.25">
      <c r="A18" s="27" t="s">
        <v>32</v>
      </c>
      <c r="B18" s="12" t="s">
        <v>12</v>
      </c>
      <c r="C18" s="13">
        <v>5</v>
      </c>
      <c r="D18" s="14">
        <v>9550</v>
      </c>
      <c r="E18" s="14">
        <f>D18/C9</f>
        <v>7.9174266290830708</v>
      </c>
      <c r="F18" s="14">
        <v>12</v>
      </c>
      <c r="G18" s="14">
        <f t="shared" si="1"/>
        <v>0.65978555242358927</v>
      </c>
      <c r="H18" s="14">
        <f>H10</f>
        <v>25</v>
      </c>
      <c r="I18" s="12">
        <f>I10</f>
        <v>3</v>
      </c>
      <c r="J18" s="14">
        <f t="shared" si="2"/>
        <v>49.483916431769188</v>
      </c>
      <c r="K18" s="12"/>
      <c r="L18" s="50"/>
    </row>
    <row r="19" spans="1:12" s="6" customFormat="1" x14ac:dyDescent="0.25">
      <c r="A19" s="27"/>
      <c r="B19" s="12" t="s">
        <v>7</v>
      </c>
      <c r="C19" s="13">
        <v>149.88399999999999</v>
      </c>
      <c r="D19" s="14">
        <v>24581</v>
      </c>
      <c r="E19" s="14">
        <f>D19/C9</f>
        <v>20.378875808323659</v>
      </c>
      <c r="F19" s="14">
        <v>12</v>
      </c>
      <c r="G19" s="14">
        <f t="shared" si="1"/>
        <v>1.6982396506936384</v>
      </c>
      <c r="H19" s="14">
        <f>H10</f>
        <v>25</v>
      </c>
      <c r="I19" s="12">
        <f>I10</f>
        <v>3</v>
      </c>
      <c r="J19" s="14">
        <f t="shared" si="2"/>
        <v>127.36797380202287</v>
      </c>
      <c r="K19" s="12"/>
      <c r="L19" s="50"/>
    </row>
    <row r="20" spans="1:12" s="6" customFormat="1" ht="24" x14ac:dyDescent="0.25">
      <c r="A20" s="21" t="s">
        <v>10</v>
      </c>
      <c r="B20" s="12" t="s">
        <v>11</v>
      </c>
      <c r="C20" s="16">
        <v>23.6</v>
      </c>
      <c r="D20" s="14">
        <v>13964</v>
      </c>
      <c r="E20" s="14">
        <f>D20/C9</f>
        <v>11.576852926546177</v>
      </c>
      <c r="F20" s="14">
        <v>12</v>
      </c>
      <c r="G20" s="14">
        <f t="shared" si="1"/>
        <v>0.96473774387884814</v>
      </c>
      <c r="H20" s="14">
        <f>H10</f>
        <v>25</v>
      </c>
      <c r="I20" s="12">
        <f>I10</f>
        <v>3</v>
      </c>
      <c r="J20" s="14">
        <f t="shared" si="2"/>
        <v>72.355330790913612</v>
      </c>
      <c r="K20" s="12"/>
      <c r="L20" s="50"/>
    </row>
    <row r="21" spans="1:12" s="6" customFormat="1" x14ac:dyDescent="0.25">
      <c r="A21" s="21" t="s">
        <v>33</v>
      </c>
      <c r="B21" s="12" t="s">
        <v>11</v>
      </c>
      <c r="C21" s="16">
        <v>40</v>
      </c>
      <c r="D21" s="14">
        <v>20160</v>
      </c>
      <c r="E21" s="14">
        <f>D21/C9</f>
        <v>16.713646161498922</v>
      </c>
      <c r="F21" s="14">
        <v>12</v>
      </c>
      <c r="G21" s="14">
        <f t="shared" si="1"/>
        <v>1.3928038467915769</v>
      </c>
      <c r="H21" s="14">
        <f>H10</f>
        <v>25</v>
      </c>
      <c r="I21" s="12">
        <f>I10</f>
        <v>3</v>
      </c>
      <c r="J21" s="14">
        <f t="shared" si="2"/>
        <v>104.46028850936827</v>
      </c>
      <c r="K21" s="12"/>
      <c r="L21" s="50"/>
    </row>
    <row r="22" spans="1:12" s="6" customFormat="1" x14ac:dyDescent="0.25">
      <c r="A22" s="21" t="s">
        <v>34</v>
      </c>
      <c r="B22" s="12" t="s">
        <v>8</v>
      </c>
      <c r="C22" s="16">
        <v>12</v>
      </c>
      <c r="D22" s="14">
        <v>28955.16</v>
      </c>
      <c r="E22" s="14">
        <f>D22/C9</f>
        <v>24.005272757419995</v>
      </c>
      <c r="F22" s="14">
        <v>12</v>
      </c>
      <c r="G22" s="14">
        <f t="shared" si="1"/>
        <v>2.0004393964516662</v>
      </c>
      <c r="H22" s="14">
        <f>H10</f>
        <v>25</v>
      </c>
      <c r="I22" s="12">
        <f>I10</f>
        <v>3</v>
      </c>
      <c r="J22" s="14">
        <f t="shared" si="2"/>
        <v>150.03295473387499</v>
      </c>
      <c r="K22" s="12"/>
      <c r="L22" s="50"/>
    </row>
    <row r="23" spans="1:12" s="6" customFormat="1" x14ac:dyDescent="0.25">
      <c r="A23" s="21" t="s">
        <v>35</v>
      </c>
      <c r="B23" s="12" t="s">
        <v>0</v>
      </c>
      <c r="C23" s="16">
        <v>12</v>
      </c>
      <c r="D23" s="14">
        <v>9248.76</v>
      </c>
      <c r="E23" s="14">
        <f>D23/C9</f>
        <v>7.6676836345548001</v>
      </c>
      <c r="F23" s="14">
        <v>12</v>
      </c>
      <c r="G23" s="14">
        <f t="shared" si="1"/>
        <v>0.63897363621290004</v>
      </c>
      <c r="H23" s="14">
        <f>H10</f>
        <v>25</v>
      </c>
      <c r="I23" s="12">
        <f>I10</f>
        <v>3</v>
      </c>
      <c r="J23" s="14">
        <f t="shared" si="2"/>
        <v>47.923022715967505</v>
      </c>
      <c r="K23" s="12"/>
      <c r="L23" s="50"/>
    </row>
    <row r="24" spans="1:12" s="6" customFormat="1" x14ac:dyDescent="0.25">
      <c r="A24" s="21" t="s">
        <v>36</v>
      </c>
      <c r="B24" s="12" t="s">
        <v>13</v>
      </c>
      <c r="C24" s="16">
        <v>10</v>
      </c>
      <c r="D24" s="14">
        <v>2995</v>
      </c>
      <c r="E24" s="14">
        <f>D24/C9</f>
        <v>2.4830044768695076</v>
      </c>
      <c r="F24" s="14">
        <v>12</v>
      </c>
      <c r="G24" s="14">
        <f t="shared" si="1"/>
        <v>0.20691703973912565</v>
      </c>
      <c r="H24" s="14">
        <f>H10</f>
        <v>25</v>
      </c>
      <c r="I24" s="12">
        <f>I10</f>
        <v>3</v>
      </c>
      <c r="J24" s="14">
        <f t="shared" si="2"/>
        <v>15.518777980434422</v>
      </c>
      <c r="K24" s="12"/>
      <c r="L24" s="50"/>
    </row>
    <row r="25" spans="1:12" s="6" customFormat="1" x14ac:dyDescent="0.25">
      <c r="A25" s="21" t="s">
        <v>37</v>
      </c>
      <c r="B25" s="12" t="s">
        <v>8</v>
      </c>
      <c r="C25" s="16">
        <v>12</v>
      </c>
      <c r="D25" s="14">
        <v>40800</v>
      </c>
      <c r="E25" s="14">
        <f>D25/C9</f>
        <v>33.825236279224008</v>
      </c>
      <c r="F25" s="14">
        <v>12</v>
      </c>
      <c r="G25" s="14">
        <f t="shared" si="1"/>
        <v>2.8187696899353338</v>
      </c>
      <c r="H25" s="14">
        <f t="shared" ref="H25" si="3">H17</f>
        <v>25</v>
      </c>
      <c r="I25" s="12">
        <f>I10</f>
        <v>3</v>
      </c>
      <c r="J25" s="14">
        <f t="shared" si="2"/>
        <v>211.40772674515006</v>
      </c>
      <c r="K25" s="12"/>
      <c r="L25" s="50"/>
    </row>
    <row r="26" spans="1:12" s="49" customFormat="1" x14ac:dyDescent="0.25">
      <c r="A26" s="18" t="s">
        <v>28</v>
      </c>
      <c r="B26" s="19"/>
      <c r="C26" s="19"/>
      <c r="D26" s="24">
        <f>SUM(D16:D25)</f>
        <v>267383.17000000004</v>
      </c>
      <c r="E26" s="24">
        <f>SUM(E16:E25)</f>
        <v>221.67399270436078</v>
      </c>
      <c r="F26" s="24"/>
      <c r="G26" s="24">
        <f>SUM(G16:G25)</f>
        <v>19.467692615928808</v>
      </c>
      <c r="H26" s="24"/>
      <c r="I26" s="28"/>
      <c r="J26" s="28">
        <f>SUM(J16:J25)</f>
        <v>1460.0769461946609</v>
      </c>
      <c r="K26" s="19"/>
      <c r="L26" s="51"/>
    </row>
    <row r="27" spans="1:12" s="49" customFormat="1" ht="30" customHeight="1" x14ac:dyDescent="0.25">
      <c r="A27" s="52" t="s">
        <v>38</v>
      </c>
      <c r="B27" s="53"/>
      <c r="C27" s="53"/>
      <c r="D27" s="53"/>
      <c r="E27" s="53"/>
      <c r="F27" s="53"/>
      <c r="G27" s="54"/>
      <c r="H27" s="19"/>
      <c r="I27" s="19"/>
      <c r="J27" s="24">
        <f>J14+J26</f>
        <v>4509.052171619388</v>
      </c>
      <c r="K27" s="19"/>
    </row>
    <row r="28" spans="1:12" s="6" customFormat="1" x14ac:dyDescent="0.25">
      <c r="A28" s="55"/>
      <c r="B28" s="56"/>
      <c r="C28" s="56"/>
      <c r="D28" s="56"/>
      <c r="E28" s="56"/>
      <c r="F28" s="56"/>
      <c r="G28" s="56"/>
      <c r="H28" s="56"/>
      <c r="I28" s="56"/>
      <c r="J28" s="57"/>
      <c r="K28" s="56"/>
    </row>
  </sheetData>
  <mergeCells count="7">
    <mergeCell ref="I1:K2"/>
    <mergeCell ref="A27:G27"/>
    <mergeCell ref="A3:K3"/>
    <mergeCell ref="A4:K4"/>
    <mergeCell ref="A18:A19"/>
    <mergeCell ref="C9:K9"/>
    <mergeCell ref="A15:K15"/>
  </mergeCells>
  <pageMargins left="0.78740157480314965" right="0.39370078740157483" top="0.78740157480314965" bottom="0.78740157480314965" header="0" footer="0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 часам часть 1</vt:lpstr>
      <vt:lpstr>по дням часть 1</vt:lpstr>
      <vt:lpstr>по месяцам часть 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2022-12-01T09:52:09Z</dcterms:modified>
</cp:coreProperties>
</file>